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87A37EB-158E-4375-8DA7-77B76E43B496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General" sheetId="1" r:id="rId1"/>
    <sheet name="ADT" sheetId="2" r:id="rId2"/>
    <sheet name="QBA" sheetId="3" r:id="rId3"/>
    <sheet name="Tiempo tumbarse" sheetId="5" r:id="rId4"/>
    <sheet name="Observaciones" sheetId="4" r:id="rId5"/>
    <sheet name="Clinica" sheetId="6" r:id="rId6"/>
    <sheet name="Bebederos" sheetId="7" r:id="rId7"/>
    <sheet name="despelgables" sheetId="8" state="hidden" r:id="rId8"/>
  </sheets>
  <definedNames>
    <definedName name="_xlnm._FilterDatabase" localSheetId="1" hidden="1">ADT!$A$46:$I$46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5" i="2"/>
  <c r="G4" i="2"/>
  <c r="G3" i="2"/>
  <c r="L11" i="7" l="1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5" i="7"/>
  <c r="L6" i="7"/>
  <c r="L7" i="7"/>
  <c r="L8" i="7"/>
  <c r="L9" i="7"/>
  <c r="L10" i="7"/>
  <c r="L3" i="7"/>
  <c r="L4" i="7"/>
  <c r="M3" i="7"/>
  <c r="U10" i="7"/>
  <c r="U9" i="7"/>
  <c r="U8" i="7"/>
  <c r="U7" i="7"/>
  <c r="U6" i="7"/>
  <c r="U5" i="7"/>
  <c r="U4" i="7"/>
  <c r="U3" i="7"/>
  <c r="S5" i="7"/>
  <c r="T6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" i="7"/>
  <c r="M5" i="7"/>
  <c r="M6" i="7"/>
  <c r="M7" i="7"/>
  <c r="M8" i="7"/>
  <c r="M9" i="7"/>
  <c r="M10" i="7"/>
  <c r="M11" i="7"/>
  <c r="J34" i="6" l="1"/>
  <c r="I34" i="6"/>
  <c r="H34" i="6"/>
  <c r="H30" i="6"/>
  <c r="H28" i="6"/>
  <c r="H26" i="6"/>
  <c r="H24" i="6"/>
  <c r="H22" i="6"/>
  <c r="J18" i="6"/>
  <c r="I18" i="6"/>
  <c r="H18" i="6"/>
  <c r="H14" i="6"/>
  <c r="H10" i="6"/>
  <c r="H8" i="6"/>
  <c r="H6" i="6"/>
  <c r="J6" i="5"/>
  <c r="J8" i="5" l="1"/>
  <c r="S3" i="7" l="1"/>
  <c r="S4" i="7"/>
  <c r="N5" i="7"/>
  <c r="O5" i="7" s="1"/>
  <c r="S6" i="7"/>
  <c r="S7" i="7"/>
  <c r="S8" i="7"/>
  <c r="N4" i="7" s="1"/>
  <c r="O4" i="7" s="1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89" i="7"/>
  <c r="S290" i="7"/>
  <c r="S291" i="7"/>
  <c r="S292" i="7"/>
  <c r="S293" i="7"/>
  <c r="S294" i="7"/>
  <c r="S295" i="7"/>
  <c r="S296" i="7"/>
  <c r="S297" i="7"/>
  <c r="S298" i="7"/>
  <c r="S299" i="7"/>
  <c r="S300" i="7"/>
  <c r="S301" i="7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O21" i="7"/>
  <c r="O29" i="7"/>
  <c r="O37" i="7"/>
  <c r="O6" i="7"/>
  <c r="T3" i="7"/>
  <c r="T4" i="7"/>
  <c r="T5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2" i="7"/>
  <c r="O23" i="7"/>
  <c r="O24" i="7"/>
  <c r="O25" i="7"/>
  <c r="O26" i="7"/>
  <c r="O27" i="7"/>
  <c r="O28" i="7"/>
  <c r="O30" i="7"/>
  <c r="O31" i="7"/>
  <c r="O32" i="7"/>
  <c r="O33" i="7"/>
  <c r="O34" i="7"/>
  <c r="O35" i="7"/>
  <c r="O36" i="7"/>
  <c r="O38" i="7"/>
  <c r="O39" i="7"/>
  <c r="O40" i="7"/>
  <c r="O41" i="7"/>
  <c r="O42" i="7"/>
  <c r="O43" i="7"/>
  <c r="O44" i="7"/>
  <c r="P3" i="7" l="1"/>
  <c r="N3" i="7"/>
  <c r="O3" i="7" s="1"/>
  <c r="R15" i="4"/>
  <c r="S7" i="4"/>
  <c r="T7" i="4"/>
  <c r="U7" i="4"/>
  <c r="S9" i="4"/>
  <c r="T9" i="4"/>
  <c r="U9" i="4"/>
  <c r="S11" i="4"/>
  <c r="T11" i="4"/>
  <c r="U11" i="4"/>
  <c r="S13" i="4"/>
  <c r="T13" i="4"/>
  <c r="U13" i="4"/>
  <c r="S15" i="4"/>
  <c r="T15" i="4"/>
  <c r="U15" i="4"/>
  <c r="S17" i="4"/>
  <c r="T17" i="4"/>
  <c r="U17" i="4"/>
  <c r="S19" i="4"/>
  <c r="T19" i="4"/>
  <c r="U19" i="4"/>
  <c r="S21" i="4"/>
  <c r="T21" i="4"/>
  <c r="U21" i="4"/>
  <c r="S23" i="4"/>
  <c r="T23" i="4"/>
  <c r="U23" i="4"/>
  <c r="S25" i="4"/>
  <c r="T25" i="4"/>
  <c r="U25" i="4"/>
  <c r="S27" i="4"/>
  <c r="T27" i="4"/>
  <c r="U27" i="4"/>
  <c r="T5" i="4"/>
  <c r="U5" i="4"/>
  <c r="S5" i="4"/>
  <c r="R13" i="4"/>
  <c r="R17" i="4"/>
  <c r="R19" i="4"/>
  <c r="R21" i="4"/>
  <c r="R23" i="4"/>
  <c r="R25" i="4"/>
  <c r="R27" i="4"/>
  <c r="R7" i="4"/>
  <c r="R9" i="4"/>
  <c r="R11" i="4"/>
  <c r="R5" i="4"/>
  <c r="F4" i="2"/>
  <c r="H6" i="2"/>
  <c r="U29" i="4" l="1"/>
  <c r="S29" i="4"/>
  <c r="T29" i="4"/>
  <c r="H3" i="2"/>
  <c r="H4" i="2"/>
  <c r="H5" i="2"/>
  <c r="R29" i="4" l="1"/>
  <c r="F33" i="4" s="1"/>
  <c r="O29" i="4" l="1"/>
  <c r="E40" i="4" s="1"/>
  <c r="N29" i="4"/>
  <c r="M29" i="4"/>
  <c r="L29" i="4"/>
  <c r="K29" i="4"/>
  <c r="J29" i="4"/>
  <c r="E37" i="4" s="1"/>
  <c r="F37" i="4" l="1"/>
</calcChain>
</file>

<file path=xl/sharedStrings.xml><?xml version="1.0" encoding="utf-8"?>
<sst xmlns="http://schemas.openxmlformats.org/spreadsheetml/2006/main" count="154" uniqueCount="124">
  <si>
    <t>Explotación</t>
  </si>
  <si>
    <t>REGA</t>
  </si>
  <si>
    <t>Localidad</t>
  </si>
  <si>
    <t>Fecha</t>
  </si>
  <si>
    <t>Auditor</t>
  </si>
  <si>
    <t>Número de vacas y novillas alojadas con vacas adultas en producción (el día de la visita; incluye vacas secas)</t>
  </si>
  <si>
    <t>Número de vacas secas (el día de la visita)</t>
  </si>
  <si>
    <t xml:space="preserve">Raza </t>
  </si>
  <si>
    <t>Grupo/Corral</t>
  </si>
  <si>
    <t>ID animal</t>
  </si>
  <si>
    <t>Resultados test</t>
  </si>
  <si>
    <t>cm</t>
  </si>
  <si>
    <t>Nº</t>
  </si>
  <si>
    <t>%</t>
  </si>
  <si>
    <t>60 -100</t>
  </si>
  <si>
    <t>&gt;100</t>
  </si>
  <si>
    <t>Animales evaluados</t>
  </si>
  <si>
    <t>mm</t>
  </si>
  <si>
    <t>Activo</t>
  </si>
  <si>
    <t>Relajado</t>
  </si>
  <si>
    <t>Miedoso</t>
  </si>
  <si>
    <t>Agitado</t>
  </si>
  <si>
    <t>Calmado</t>
  </si>
  <si>
    <t>Contento</t>
  </si>
  <si>
    <t>Indiferente</t>
  </si>
  <si>
    <t>Frustrado</t>
  </si>
  <si>
    <t>Amigable</t>
  </si>
  <si>
    <t>Aburrido</t>
  </si>
  <si>
    <t>Juguetón</t>
  </si>
  <si>
    <t>Ocupado positivamente</t>
  </si>
  <si>
    <t>Animado</t>
  </si>
  <si>
    <t>Curioso</t>
  </si>
  <si>
    <t>Irritable</t>
  </si>
  <si>
    <t>Incómodo</t>
  </si>
  <si>
    <t>Sociable</t>
  </si>
  <si>
    <t>Apático</t>
  </si>
  <si>
    <t>Feliz</t>
  </si>
  <si>
    <t>Afligido</t>
  </si>
  <si>
    <t>Animal</t>
  </si>
  <si>
    <t>Grupo/corral</t>
  </si>
  <si>
    <t>Duración (segundos)</t>
  </si>
  <si>
    <t>Colisión con el equipamiento</t>
  </si>
  <si>
    <t>SÍ</t>
  </si>
  <si>
    <t>NO</t>
  </si>
  <si>
    <t>No observado</t>
  </si>
  <si>
    <t>Promedio (seg)</t>
  </si>
  <si>
    <t>Colisiones (%)</t>
  </si>
  <si>
    <t>General</t>
  </si>
  <si>
    <t>Scan del segmento</t>
  </si>
  <si>
    <t>Comportamiento agonístico</t>
  </si>
  <si>
    <t>Salud</t>
  </si>
  <si>
    <t>Observaciones</t>
  </si>
  <si>
    <t>CALCULOS</t>
  </si>
  <si>
    <t>Segmento</t>
  </si>
  <si>
    <t>Corral</t>
  </si>
  <si>
    <t>Inicio-final</t>
  </si>
  <si>
    <t>Duración (min)</t>
  </si>
  <si>
    <t>Tumbado</t>
  </si>
  <si>
    <t>Total</t>
  </si>
  <si>
    <t>Tumbado fuera</t>
  </si>
  <si>
    <t>No Evaluable</t>
  </si>
  <si>
    <t>Golpes de cabeza</t>
  </si>
  <si>
    <t>Desplazamiento</t>
  </si>
  <si>
    <t>Hacer levantar</t>
  </si>
  <si>
    <t>Persecusiones</t>
  </si>
  <si>
    <t>Lucha</t>
  </si>
  <si>
    <t>Tos</t>
  </si>
  <si>
    <t>Promedio tumbado</t>
  </si>
  <si>
    <t>Promedio total</t>
  </si>
  <si>
    <t>Promedio tumbado fuera</t>
  </si>
  <si>
    <t>Promedio no evaluable</t>
  </si>
  <si>
    <t>Totales</t>
  </si>
  <si>
    <t>120 min</t>
  </si>
  <si>
    <t>Tumbados</t>
  </si>
  <si>
    <t>Tumbados fuera</t>
  </si>
  <si>
    <t>% Tumbadas fuera</t>
  </si>
  <si>
    <t>Golpes cabeza</t>
  </si>
  <si>
    <t>Otros</t>
  </si>
  <si>
    <t>Eventos/anim/h</t>
  </si>
  <si>
    <t>Nº tos/vaca/15min</t>
  </si>
  <si>
    <t>Suciedad</t>
  </si>
  <si>
    <t>Resultados (%)</t>
  </si>
  <si>
    <t>Ubre</t>
  </si>
  <si>
    <t>Cuarto trasero superior</t>
  </si>
  <si>
    <t>Cuarto trasero inferior</t>
  </si>
  <si>
    <t>Condición corporal</t>
  </si>
  <si>
    <t>Alteraciones Integumento</t>
  </si>
  <si>
    <t>Enfermedades</t>
  </si>
  <si>
    <t>Descarga nasal</t>
  </si>
  <si>
    <t>Descarga ocular</t>
  </si>
  <si>
    <t>Respiración dificultosa</t>
  </si>
  <si>
    <t>Diarrea</t>
  </si>
  <si>
    <t>Descarga vulvar</t>
  </si>
  <si>
    <t>Cojeras</t>
  </si>
  <si>
    <t>Flujo de agua</t>
  </si>
  <si>
    <t>nº</t>
  </si>
  <si>
    <t>Tipo bebedero</t>
  </si>
  <si>
    <t>Nº cazoletas/patio</t>
  </si>
  <si>
    <t>Cm</t>
  </si>
  <si>
    <t>Estado de limpieza</t>
  </si>
  <si>
    <t>Nº Cazoletas con flujo incorrecto</t>
  </si>
  <si>
    <t>Bebedero lineal</t>
  </si>
  <si>
    <t>Nº Animales</t>
  </si>
  <si>
    <t>¿La mayoría de los bebederos están limpios?</t>
  </si>
  <si>
    <t>Nº Bebederos lineales</t>
  </si>
  <si>
    <t>Cm totales</t>
  </si>
  <si>
    <t>Cm/animal</t>
  </si>
  <si>
    <t>Nº Cazoletas</t>
  </si>
  <si>
    <t>Recuento Lineal</t>
  </si>
  <si>
    <t>Recuento cazoletas</t>
  </si>
  <si>
    <t>LIMPIEZA?</t>
  </si>
  <si>
    <t>bebederos</t>
  </si>
  <si>
    <t>Limpieza</t>
  </si>
  <si>
    <t>Flujo</t>
  </si>
  <si>
    <t>Lineal</t>
  </si>
  <si>
    <t>Limpio</t>
  </si>
  <si>
    <t>Correcto</t>
  </si>
  <si>
    <t xml:space="preserve">si </t>
  </si>
  <si>
    <t>Cazoleta</t>
  </si>
  <si>
    <t>Parcialmente limpio</t>
  </si>
  <si>
    <t>Incorrecto</t>
  </si>
  <si>
    <t>no</t>
  </si>
  <si>
    <t>Sucio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</si>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</sst>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Light"/>
      <family val="2"/>
    </font>
    <font>
      <b/>
      <sz val="10"/>
      <name val="Arial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b/>
      <sz val="9"/>
      <color rgb="FF0070C0"/>
      <name val="Arial"/>
      <family val="2"/>
    </font>
    <font>
      <sz val="9"/>
      <color rgb="FFC00000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01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 applyBorder="1"/>
    <xf numFmtId="2" fontId="1" fillId="0" borderId="0" xfId="0" applyNumberFormat="1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9" fillId="5" borderId="9" xfId="0" applyFont="1" applyFill="1" applyBorder="1" applyAlignment="1" applyProtection="1">
      <alignment horizontal="center"/>
      <protection locked="0"/>
    </xf>
    <xf numFmtId="0" fontId="0" fillId="5" borderId="0" xfId="0" applyFill="1"/>
    <xf numFmtId="2" fontId="0" fillId="5" borderId="0" xfId="0" applyNumberFormat="1" applyFill="1"/>
    <xf numFmtId="0" fontId="7" fillId="5" borderId="0" xfId="0" applyFont="1" applyFill="1"/>
    <xf numFmtId="0" fontId="0" fillId="5" borderId="0" xfId="0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9" fillId="5" borderId="0" xfId="0" applyFont="1" applyFill="1" applyAlignment="1">
      <alignment horizontal="right"/>
    </xf>
    <xf numFmtId="0" fontId="9" fillId="5" borderId="11" xfId="0" applyFont="1" applyFill="1" applyBorder="1" applyProtection="1">
      <protection hidden="1"/>
    </xf>
    <xf numFmtId="0" fontId="9" fillId="5" borderId="30" xfId="0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center"/>
      <protection hidden="1"/>
    </xf>
    <xf numFmtId="0" fontId="9" fillId="5" borderId="13" xfId="0" applyNumberFormat="1" applyFont="1" applyFill="1" applyBorder="1" applyAlignment="1" applyProtection="1">
      <alignment horizontal="left"/>
      <protection hidden="1"/>
    </xf>
    <xf numFmtId="0" fontId="7" fillId="5" borderId="10" xfId="0" applyFont="1" applyFill="1" applyBorder="1" applyProtection="1">
      <protection hidden="1"/>
    </xf>
    <xf numFmtId="2" fontId="9" fillId="4" borderId="14" xfId="0" applyNumberFormat="1" applyFont="1" applyFill="1" applyBorder="1" applyProtection="1">
      <protection hidden="1"/>
    </xf>
    <xf numFmtId="0" fontId="9" fillId="5" borderId="4" xfId="0" applyNumberFormat="1" applyFont="1" applyFill="1" applyBorder="1" applyAlignment="1" applyProtection="1">
      <alignment horizontal="left"/>
      <protection hidden="1"/>
    </xf>
    <xf numFmtId="0" fontId="7" fillId="5" borderId="2" xfId="0" applyFont="1" applyFill="1" applyBorder="1" applyProtection="1">
      <protection hidden="1"/>
    </xf>
    <xf numFmtId="2" fontId="9" fillId="4" borderId="5" xfId="0" applyNumberFormat="1" applyFont="1" applyFill="1" applyBorder="1" applyProtection="1">
      <protection hidden="1"/>
    </xf>
    <xf numFmtId="0" fontId="9" fillId="5" borderId="6" xfId="0" applyNumberFormat="1" applyFont="1" applyFill="1" applyBorder="1" applyAlignment="1" applyProtection="1">
      <alignment horizontal="left"/>
      <protection hidden="1"/>
    </xf>
    <xf numFmtId="0" fontId="7" fillId="5" borderId="7" xfId="0" applyFont="1" applyFill="1" applyBorder="1" applyProtection="1">
      <protection hidden="1"/>
    </xf>
    <xf numFmtId="2" fontId="9" fillId="4" borderId="8" xfId="0" applyNumberFormat="1" applyFont="1" applyFill="1" applyBorder="1" applyProtection="1">
      <protection hidden="1"/>
    </xf>
    <xf numFmtId="0" fontId="7" fillId="5" borderId="0" xfId="0" applyFont="1" applyFill="1" applyProtection="1">
      <protection hidden="1"/>
    </xf>
    <xf numFmtId="2" fontId="7" fillId="5" borderId="0" xfId="0" applyNumberFormat="1" applyFont="1" applyFill="1" applyProtection="1"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 vertical="center" textRotation="90" wrapText="1"/>
    </xf>
    <xf numFmtId="0" fontId="12" fillId="5" borderId="23" xfId="0" applyFont="1" applyFill="1" applyBorder="1" applyAlignment="1">
      <alignment horizontal="center" vertical="center" textRotation="90" wrapText="1"/>
    </xf>
    <xf numFmtId="0" fontId="12" fillId="5" borderId="0" xfId="0" applyFont="1" applyFill="1" applyBorder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7" fillId="5" borderId="0" xfId="0" applyFont="1" applyFill="1" applyBorder="1"/>
    <xf numFmtId="2" fontId="7" fillId="5" borderId="0" xfId="0" applyNumberFormat="1" applyFont="1" applyFill="1" applyBorder="1"/>
    <xf numFmtId="0" fontId="9" fillId="5" borderId="2" xfId="0" applyFont="1" applyFill="1" applyBorder="1" applyProtection="1">
      <protection hidden="1"/>
    </xf>
    <xf numFmtId="10" fontId="12" fillId="4" borderId="12" xfId="1" applyNumberFormat="1" applyFont="1" applyFill="1" applyBorder="1" applyProtection="1">
      <protection hidden="1"/>
    </xf>
    <xf numFmtId="0" fontId="15" fillId="5" borderId="0" xfId="0" applyFont="1" applyFill="1" applyProtection="1">
      <protection hidden="1"/>
    </xf>
    <xf numFmtId="9" fontId="15" fillId="5" borderId="0" xfId="1" applyFont="1" applyFill="1" applyProtection="1">
      <protection hidden="1"/>
    </xf>
    <xf numFmtId="0" fontId="16" fillId="5" borderId="0" xfId="0" applyFont="1" applyFill="1" applyProtection="1">
      <protection hidden="1"/>
    </xf>
    <xf numFmtId="0" fontId="9" fillId="6" borderId="1" xfId="0" applyFont="1" applyFill="1" applyBorder="1" applyProtection="1">
      <protection hidden="1"/>
    </xf>
    <xf numFmtId="0" fontId="12" fillId="4" borderId="12" xfId="0" applyFont="1" applyFill="1" applyBorder="1" applyProtection="1">
      <protection hidden="1"/>
    </xf>
    <xf numFmtId="0" fontId="12" fillId="6" borderId="11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12" fillId="6" borderId="1" xfId="0" applyFont="1" applyFill="1" applyBorder="1" applyProtection="1">
      <protection hidden="1"/>
    </xf>
    <xf numFmtId="0" fontId="12" fillId="4" borderId="34" xfId="0" applyFont="1" applyFill="1" applyBorder="1" applyProtection="1">
      <protection hidden="1"/>
    </xf>
    <xf numFmtId="0" fontId="12" fillId="4" borderId="35" xfId="0" applyFont="1" applyFill="1" applyBorder="1" applyProtection="1">
      <protection hidden="1"/>
    </xf>
    <xf numFmtId="0" fontId="12" fillId="6" borderId="11" xfId="0" applyFont="1" applyFill="1" applyBorder="1" applyAlignment="1" applyProtection="1">
      <alignment horizontal="center" wrapText="1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/>
    <xf numFmtId="0" fontId="1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17" fillId="5" borderId="36" xfId="0" applyFont="1" applyFill="1" applyBorder="1" applyAlignment="1">
      <alignment horizontal="center"/>
    </xf>
    <xf numFmtId="0" fontId="17" fillId="5" borderId="33" xfId="0" applyFont="1" applyFill="1" applyBorder="1" applyAlignment="1">
      <alignment horizontal="center"/>
    </xf>
    <xf numFmtId="0" fontId="17" fillId="5" borderId="36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18" fillId="6" borderId="33" xfId="0" applyFont="1" applyFill="1" applyBorder="1" applyAlignment="1">
      <alignment horizontal="center"/>
    </xf>
    <xf numFmtId="0" fontId="3" fillId="5" borderId="0" xfId="0" applyFont="1" applyFill="1" applyBorder="1" applyAlignment="1"/>
    <xf numFmtId="0" fontId="19" fillId="5" borderId="0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9" fillId="2" borderId="11" xfId="0" applyFont="1" applyFill="1" applyBorder="1" applyProtection="1">
      <protection hidden="1"/>
    </xf>
    <xf numFmtId="0" fontId="0" fillId="2" borderId="11" xfId="0" applyFill="1" applyBorder="1"/>
    <xf numFmtId="10" fontId="3" fillId="4" borderId="27" xfId="1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3" fillId="5" borderId="0" xfId="0" applyFont="1" applyFill="1" applyBorder="1" applyAlignment="1">
      <alignment horizontal="justify"/>
    </xf>
    <xf numFmtId="2" fontId="3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justify"/>
    </xf>
    <xf numFmtId="2" fontId="3" fillId="5" borderId="0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/>
    </xf>
    <xf numFmtId="0" fontId="3" fillId="8" borderId="25" xfId="0" applyFont="1" applyFill="1" applyBorder="1" applyAlignment="1" applyProtection="1">
      <alignment horizontal="center"/>
      <protection locked="0"/>
    </xf>
    <xf numFmtId="0" fontId="3" fillId="8" borderId="27" xfId="0" applyFont="1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3" fillId="8" borderId="25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6" fillId="5" borderId="11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8" borderId="2" xfId="0" applyFill="1" applyBorder="1" applyProtection="1"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20" xfId="0" applyFill="1" applyBorder="1" applyAlignment="1" applyProtection="1">
      <alignment horizontal="justify"/>
      <protection locked="0"/>
    </xf>
    <xf numFmtId="0" fontId="0" fillId="8" borderId="21" xfId="0" applyFill="1" applyBorder="1" applyAlignment="1" applyProtection="1">
      <alignment horizontal="justify"/>
      <protection locked="0"/>
    </xf>
    <xf numFmtId="0" fontId="0" fillId="9" borderId="31" xfId="0" applyFill="1" applyBorder="1" applyAlignment="1" applyProtection="1">
      <alignment horizontal="center"/>
      <protection locked="0"/>
    </xf>
    <xf numFmtId="0" fontId="11" fillId="8" borderId="2" xfId="0" applyFont="1" applyFill="1" applyBorder="1" applyAlignment="1" applyProtection="1">
      <alignment horizontal="justify" vertical="top" wrapText="1"/>
      <protection locked="0"/>
    </xf>
    <xf numFmtId="0" fontId="10" fillId="8" borderId="2" xfId="0" applyFont="1" applyFill="1" applyBorder="1" applyAlignment="1" applyProtection="1">
      <alignment horizontal="justify" vertical="top" wrapText="1"/>
      <protection locked="0"/>
    </xf>
    <xf numFmtId="0" fontId="7" fillId="8" borderId="2" xfId="0" applyFont="1" applyFill="1" applyBorder="1" applyAlignment="1" applyProtection="1">
      <alignment horizontal="left"/>
      <protection locked="0"/>
    </xf>
    <xf numFmtId="0" fontId="11" fillId="8" borderId="2" xfId="0" applyFont="1" applyFill="1" applyBorder="1" applyAlignment="1" applyProtection="1">
      <alignment horizontal="left"/>
      <protection locked="0"/>
    </xf>
    <xf numFmtId="0" fontId="7" fillId="8" borderId="2" xfId="0" applyFont="1" applyFill="1" applyBorder="1" applyProtection="1">
      <protection locked="0"/>
    </xf>
    <xf numFmtId="2" fontId="11" fillId="8" borderId="2" xfId="0" applyNumberFormat="1" applyFont="1" applyFill="1" applyBorder="1" applyAlignment="1" applyProtection="1">
      <alignment horizontal="left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20" fontId="7" fillId="8" borderId="2" xfId="0" applyNumberFormat="1" applyFont="1" applyFill="1" applyBorder="1" applyProtection="1">
      <protection locked="0"/>
    </xf>
    <xf numFmtId="0" fontId="7" fillId="8" borderId="26" xfId="0" applyFont="1" applyFill="1" applyBorder="1" applyProtection="1">
      <protection locked="0"/>
    </xf>
    <xf numFmtId="0" fontId="7" fillId="8" borderId="10" xfId="0" applyFont="1" applyFill="1" applyBorder="1" applyProtection="1">
      <protection locked="0"/>
    </xf>
    <xf numFmtId="0" fontId="7" fillId="8" borderId="22" xfId="0" applyFont="1" applyFill="1" applyBorder="1" applyProtection="1">
      <protection locked="0"/>
    </xf>
    <xf numFmtId="0" fontId="7" fillId="8" borderId="2" xfId="0" applyNumberFormat="1" applyFont="1" applyFill="1" applyBorder="1" applyProtection="1">
      <protection locked="0"/>
    </xf>
    <xf numFmtId="0" fontId="5" fillId="8" borderId="13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Protection="1"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0" fontId="5" fillId="8" borderId="2" xfId="0" applyFont="1" applyFill="1" applyBorder="1" applyProtection="1">
      <protection locked="0"/>
    </xf>
    <xf numFmtId="0" fontId="5" fillId="8" borderId="6" xfId="0" applyFont="1" applyFill="1" applyBorder="1" applyAlignment="1" applyProtection="1">
      <alignment horizontal="center"/>
      <protection locked="0"/>
    </xf>
    <xf numFmtId="0" fontId="5" fillId="8" borderId="7" xfId="0" applyFont="1" applyFill="1" applyBorder="1" applyProtection="1">
      <protection locked="0"/>
    </xf>
    <xf numFmtId="0" fontId="5" fillId="8" borderId="2" xfId="0" applyFont="1" applyFill="1" applyBorder="1" applyAlignment="1" applyProtection="1">
      <alignment horizontal="center" wrapText="1"/>
      <protection locked="0"/>
    </xf>
    <xf numFmtId="0" fontId="5" fillId="8" borderId="5" xfId="0" applyFont="1" applyFill="1" applyBorder="1" applyAlignment="1" applyProtection="1">
      <alignment horizontal="center" wrapText="1"/>
      <protection locked="0"/>
    </xf>
    <xf numFmtId="0" fontId="0" fillId="8" borderId="2" xfId="0" applyFill="1" applyBorder="1" applyAlignment="1" applyProtection="1">
      <alignment wrapText="1"/>
      <protection locked="0"/>
    </xf>
    <xf numFmtId="0" fontId="0" fillId="8" borderId="5" xfId="0" applyFill="1" applyBorder="1" applyAlignment="1" applyProtection="1">
      <alignment wrapText="1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7" xfId="0" applyFill="1" applyBorder="1" applyProtection="1">
      <protection locked="0"/>
    </xf>
    <xf numFmtId="0" fontId="0" fillId="8" borderId="7" xfId="0" applyFill="1" applyBorder="1" applyAlignment="1" applyProtection="1">
      <alignment wrapText="1"/>
      <protection locked="0"/>
    </xf>
    <xf numFmtId="0" fontId="0" fillId="8" borderId="8" xfId="0" applyFill="1" applyBorder="1" applyAlignment="1" applyProtection="1">
      <alignment wrapText="1"/>
      <protection locked="0"/>
    </xf>
    <xf numFmtId="0" fontId="7" fillId="3" borderId="12" xfId="0" applyFont="1" applyFill="1" applyBorder="1" applyProtection="1">
      <protection locked="0" hidden="1"/>
    </xf>
    <xf numFmtId="0" fontId="9" fillId="4" borderId="1" xfId="0" applyFont="1" applyFill="1" applyBorder="1" applyAlignment="1" applyProtection="1">
      <alignment horizontal="right"/>
      <protection hidden="1"/>
    </xf>
    <xf numFmtId="0" fontId="9" fillId="4" borderId="1" xfId="0" applyFont="1" applyFill="1" applyBorder="1" applyProtection="1">
      <protection hidden="1"/>
    </xf>
    <xf numFmtId="0" fontId="5" fillId="5" borderId="4" xfId="0" applyFont="1" applyFill="1" applyBorder="1" applyProtection="1"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Protection="1">
      <protection locked="0"/>
    </xf>
    <xf numFmtId="0" fontId="1" fillId="0" borderId="0" xfId="0" applyFont="1" applyAlignment="1">
      <alignment wrapText="1"/>
    </xf>
    <xf numFmtId="9" fontId="0" fillId="0" borderId="0" xfId="1" applyNumberFormat="1" applyFont="1"/>
    <xf numFmtId="0" fontId="6" fillId="5" borderId="30" xfId="0" applyFont="1" applyFill="1" applyBorder="1" applyAlignment="1" applyProtection="1">
      <alignment horizontal="center" vertical="center" wrapText="1"/>
      <protection hidden="1"/>
    </xf>
    <xf numFmtId="9" fontId="5" fillId="5" borderId="10" xfId="1" applyFont="1" applyFill="1" applyBorder="1" applyProtection="1">
      <protection hidden="1"/>
    </xf>
    <xf numFmtId="0" fontId="0" fillId="0" borderId="0" xfId="0" applyProtection="1"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5" fillId="5" borderId="10" xfId="0" applyFont="1" applyFill="1" applyBorder="1" applyProtection="1">
      <protection hidden="1"/>
    </xf>
    <xf numFmtId="0" fontId="5" fillId="0" borderId="10" xfId="0" applyFont="1" applyBorder="1" applyProtection="1">
      <protection hidden="1"/>
    </xf>
    <xf numFmtId="0" fontId="0" fillId="0" borderId="14" xfId="0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5" borderId="13" xfId="0" applyFont="1" applyFill="1" applyBorder="1" applyProtection="1">
      <protection locked="0"/>
    </xf>
    <xf numFmtId="0" fontId="5" fillId="8" borderId="10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 applyProtection="1">
      <alignment horizontal="center" wrapText="1"/>
      <protection locked="0"/>
    </xf>
    <xf numFmtId="0" fontId="5" fillId="8" borderId="14" xfId="0" applyFont="1" applyFill="1" applyBorder="1" applyAlignment="1" applyProtection="1">
      <alignment horizontal="center" wrapText="1"/>
      <protection locked="0"/>
    </xf>
    <xf numFmtId="0" fontId="1" fillId="5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5" fillId="5" borderId="38" xfId="1" applyFont="1" applyFill="1" applyBorder="1" applyProtection="1">
      <protection hidden="1"/>
    </xf>
    <xf numFmtId="0" fontId="5" fillId="5" borderId="38" xfId="0" applyFont="1" applyFill="1" applyBorder="1" applyProtection="1">
      <protection hidden="1"/>
    </xf>
    <xf numFmtId="0" fontId="5" fillId="0" borderId="38" xfId="0" applyFont="1" applyBorder="1" applyProtection="1">
      <protection hidden="1"/>
    </xf>
    <xf numFmtId="0" fontId="0" fillId="0" borderId="35" xfId="0" applyBorder="1" applyProtection="1"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0" fillId="5" borderId="0" xfId="0" applyFill="1" applyProtection="1">
      <protection locked="0"/>
    </xf>
    <xf numFmtId="0" fontId="7" fillId="8" borderId="16" xfId="0" applyFont="1" applyFill="1" applyBorder="1" applyAlignment="1" applyProtection="1">
      <alignment horizontal="left"/>
      <protection locked="0"/>
    </xf>
    <xf numFmtId="14" fontId="7" fillId="8" borderId="17" xfId="0" applyNumberFormat="1" applyFont="1" applyFill="1" applyBorder="1" applyAlignment="1" applyProtection="1">
      <alignment horizontal="left"/>
      <protection locked="0"/>
    </xf>
    <xf numFmtId="0" fontId="7" fillId="8" borderId="17" xfId="0" applyFont="1" applyFill="1" applyBorder="1" applyAlignment="1" applyProtection="1">
      <alignment horizontal="left"/>
      <protection locked="0"/>
    </xf>
    <xf numFmtId="0" fontId="7" fillId="8" borderId="18" xfId="0" applyFont="1" applyFill="1" applyBorder="1" applyAlignment="1" applyProtection="1">
      <alignment horizontal="left"/>
      <protection locked="0"/>
    </xf>
    <xf numFmtId="0" fontId="8" fillId="5" borderId="0" xfId="0" applyFont="1" applyFill="1" applyProtection="1">
      <protection locked="0"/>
    </xf>
    <xf numFmtId="0" fontId="14" fillId="5" borderId="19" xfId="0" applyFont="1" applyFill="1" applyBorder="1" applyAlignment="1" applyProtection="1">
      <alignment horizontal="justify" vertical="top" wrapText="1"/>
    </xf>
    <xf numFmtId="0" fontId="14" fillId="5" borderId="20" xfId="0" applyFont="1" applyFill="1" applyBorder="1" applyAlignment="1" applyProtection="1">
      <alignment horizontal="justify" vertical="top" wrapText="1"/>
    </xf>
    <xf numFmtId="0" fontId="14" fillId="5" borderId="21" xfId="0" applyFont="1" applyFill="1" applyBorder="1" applyAlignment="1" applyProtection="1">
      <alignment horizontal="justify" vertical="top" wrapText="1"/>
    </xf>
    <xf numFmtId="0" fontId="0" fillId="8" borderId="2" xfId="0" applyFill="1" applyBorder="1"/>
    <xf numFmtId="0" fontId="9" fillId="5" borderId="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 applyProtection="1">
      <alignment horizontal="center" vertical="center" wrapText="1"/>
      <protection hidden="1"/>
    </xf>
    <xf numFmtId="0" fontId="12" fillId="6" borderId="3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5" fillId="10" borderId="28" xfId="0" applyFont="1" applyFill="1" applyBorder="1" applyAlignment="1">
      <alignment horizontal="center" wrapText="1"/>
    </xf>
    <xf numFmtId="0" fontId="5" fillId="10" borderId="29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4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1" tint="0.34998626667073579"/>
        </patternFill>
      </fill>
    </dxf>
  </dxfs>
  <tableStyles count="0" defaultTableStyle="TableStyleMedium9" defaultPivotStyle="PivotStyleLight16"/>
  <colors>
    <mruColors>
      <color rgb="FF00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29882</xdr:colOff>
      <xdr:row>10</xdr:row>
      <xdr:rowOff>134471</xdr:rowOff>
    </xdr:from>
    <xdr:ext cx="6527941" cy="1297919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02735" y="2095500"/>
          <a:ext cx="6527941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a-ES" sz="1100" b="1"/>
            <a:t>Instrucciones:</a:t>
          </a:r>
        </a:p>
        <a:p>
          <a:r>
            <a:rPr lang="ca-ES" sz="1100"/>
            <a:t>1. Introducir</a:t>
          </a:r>
          <a:r>
            <a:rPr lang="ca-ES" sz="1100" baseline="0"/>
            <a:t> el número de animales evaluados en la  celda G9</a:t>
          </a:r>
        </a:p>
        <a:p>
          <a:r>
            <a:rPr lang="ca-ES" sz="1100" baseline="0"/>
            <a:t>2. Introducir los resultados del test de distancia de huída en centímetros en la columna C  (precisión de 10 cm) </a:t>
          </a:r>
        </a:p>
        <a:p>
          <a:r>
            <a:rPr lang="ca-ES" sz="1100" baseline="0"/>
            <a:t>3. Introducir el número total de animales de cada categoría en la columna G.</a:t>
          </a:r>
        </a:p>
        <a:p>
          <a:r>
            <a:rPr lang="ca-ES" sz="1100" baseline="0"/>
            <a:t>4. Entrar en el simulador los porcentajes de la columna H.</a:t>
          </a:r>
        </a:p>
        <a:p>
          <a:endParaRPr lang="ca-ES" sz="1100" baseline="0"/>
        </a:p>
        <a:p>
          <a:r>
            <a:rPr lang="ca-ES" sz="1100"/>
            <a:t>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6349</xdr:colOff>
      <xdr:row>10</xdr:row>
      <xdr:rowOff>12700</xdr:rowOff>
    </xdr:from>
    <xdr:to>
      <xdr:col>14</xdr:col>
      <xdr:colOff>638174</xdr:colOff>
      <xdr:row>16</xdr:row>
      <xdr:rowOff>152400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540249" y="2279650"/>
          <a:ext cx="5527675" cy="1282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Instrucciones:</a:t>
          </a:r>
        </a:p>
        <a:p>
          <a:r>
            <a:rPr lang="ca-ES" sz="1100"/>
            <a:t>1. Introducir</a:t>
          </a:r>
          <a:r>
            <a:rPr lang="ca-ES" sz="1100" baseline="0"/>
            <a:t> los valores de tiempo en tumbarse en las celdas de la columna D.</a:t>
          </a:r>
        </a:p>
        <a:p>
          <a:r>
            <a:rPr lang="ca-ES" sz="1100" baseline="0"/>
            <a:t>2. Si colisionan al tumbarse, hacer una marca en la columna "SÍ" (punto, cruz...)</a:t>
          </a:r>
        </a:p>
        <a:p>
          <a:r>
            <a:rPr lang="ca-ES" sz="1100" baseline="0"/>
            <a:t>3. Introducir el promedio de tiempo en tumbarse y el porcentaje de colisiones de la columan J en el simulador.</a:t>
          </a:r>
          <a:endParaRPr lang="ca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32</xdr:row>
      <xdr:rowOff>40821</xdr:rowOff>
    </xdr:from>
    <xdr:to>
      <xdr:col>15</xdr:col>
      <xdr:colOff>1333499</xdr:colOff>
      <xdr:row>38</xdr:row>
      <xdr:rowOff>136071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619749" y="6994071"/>
          <a:ext cx="8014607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400" b="1"/>
            <a:t>Instrucciones:</a:t>
          </a:r>
        </a:p>
        <a:p>
          <a:r>
            <a:rPr lang="ca-ES" sz="1400"/>
            <a:t>1. Introducir</a:t>
          </a:r>
          <a:r>
            <a:rPr lang="ca-ES" sz="1400" baseline="0"/>
            <a:t> los valores de cada segmento de observación de comportamiento social agonístico y tos</a:t>
          </a:r>
        </a:p>
        <a:p>
          <a:r>
            <a:rPr lang="ca-ES" sz="1400" baseline="0"/>
            <a:t>2. Introducir el porcentaje de tumbadas fuera, comportamientos agonísticos y tos de las celdas marcadas de color rosa en el simulador</a:t>
          </a:r>
          <a:endParaRPr lang="ca-E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488157</xdr:colOff>
      <xdr:row>15</xdr:row>
      <xdr:rowOff>95250</xdr:rowOff>
    </xdr:from>
    <xdr:ext cx="8645124" cy="953466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834563" y="2952750"/>
          <a:ext cx="864512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a-ES" sz="1100" b="1"/>
            <a:t>Instrucciones:</a:t>
          </a:r>
        </a:p>
        <a:p>
          <a:r>
            <a:rPr lang="ca-ES" sz="1100"/>
            <a:t>1. Introducir</a:t>
          </a:r>
          <a:r>
            <a:rPr lang="ca-ES" sz="1100" baseline="0"/>
            <a:t> el número de animales evaluados en la  celda C2</a:t>
          </a:r>
        </a:p>
        <a:p>
          <a:r>
            <a:rPr lang="ca-ES" sz="1100" baseline="0"/>
            <a:t>2. Introducir los resultados de suciedad, condición corporal, alteraciones integumento, enfermedades y cojeras en las celdas  marcadas de color azul</a:t>
          </a:r>
        </a:p>
        <a:p>
          <a:r>
            <a:rPr lang="ca-ES" sz="1100" baseline="0"/>
            <a:t>3. Entrar en el simulador los porcentajes de las celdas marcadas de color rosa</a:t>
          </a:r>
        </a:p>
        <a:p>
          <a:r>
            <a:rPr lang="ca-ES" sz="1100"/>
            <a:t>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B27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32.6640625" style="163" bestFit="1" customWidth="1"/>
    <col min="2" max="2" width="26.5546875" style="163" customWidth="1"/>
    <col min="3" max="3" width="26.44140625" style="163" bestFit="1" customWidth="1"/>
    <col min="4" max="16384" width="11.44140625" style="163"/>
  </cols>
  <sheetData>
    <row r="1" spans="1:2" ht="15" thickBot="1" x14ac:dyDescent="0.35"/>
    <row r="2" spans="1:2" ht="15.6" x14ac:dyDescent="0.3">
      <c r="A2" s="169" t="s">
        <v>0</v>
      </c>
      <c r="B2" s="164"/>
    </row>
    <row r="3" spans="1:2" ht="15.6" x14ac:dyDescent="0.3">
      <c r="A3" s="170" t="s">
        <v>1</v>
      </c>
      <c r="B3" s="165"/>
    </row>
    <row r="4" spans="1:2" ht="15.6" x14ac:dyDescent="0.3">
      <c r="A4" s="170" t="s">
        <v>2</v>
      </c>
      <c r="B4" s="166"/>
    </row>
    <row r="5" spans="1:2" ht="15.6" x14ac:dyDescent="0.3">
      <c r="A5" s="170" t="s">
        <v>3</v>
      </c>
      <c r="B5" s="165"/>
    </row>
    <row r="6" spans="1:2" ht="15.6" x14ac:dyDescent="0.3">
      <c r="A6" s="170" t="s">
        <v>4</v>
      </c>
      <c r="B6" s="166"/>
    </row>
    <row r="7" spans="1:2" ht="62.4" x14ac:dyDescent="0.3">
      <c r="A7" s="170" t="s">
        <v>5</v>
      </c>
      <c r="B7" s="166"/>
    </row>
    <row r="8" spans="1:2" ht="31.2" x14ac:dyDescent="0.3">
      <c r="A8" s="170" t="s">
        <v>6</v>
      </c>
      <c r="B8" s="166"/>
    </row>
    <row r="9" spans="1:2" ht="16.2" thickBot="1" x14ac:dyDescent="0.35">
      <c r="A9" s="171" t="s">
        <v>7</v>
      </c>
      <c r="B9" s="167"/>
    </row>
    <row r="21" spans="1:1" x14ac:dyDescent="0.3">
      <c r="A21" s="168"/>
    </row>
    <row r="22" spans="1:1" x14ac:dyDescent="0.3">
      <c r="A22" s="168"/>
    </row>
    <row r="23" spans="1:1" x14ac:dyDescent="0.3">
      <c r="A23" s="168"/>
    </row>
    <row r="24" spans="1:1" x14ac:dyDescent="0.3">
      <c r="A24" s="168"/>
    </row>
    <row r="25" spans="1:1" x14ac:dyDescent="0.3">
      <c r="A25" s="168"/>
    </row>
    <row r="26" spans="1:1" x14ac:dyDescent="0.3">
      <c r="A26" s="168"/>
    </row>
    <row r="27" spans="1:1" x14ac:dyDescent="0.3">
      <c r="A27" s="168"/>
    </row>
  </sheetData>
  <sheetProtection algorithmName="SHA-512" hashValue="c+PsQF0ya9MToTpocq0nBSaIyxDgPgO1JMr/rohDvgniaCSqrAuN6SNDYJ/NR6GQEo9AsFT5rdN8xYvvrKbIPQ==" saltValue="2/QYcjX0sNUrFQ72dbTOVw==" spinCount="100000" sheet="1" objects="1" scenarios="1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I92"/>
  <sheetViews>
    <sheetView zoomScale="85" zoomScaleNormal="85" workbookViewId="0">
      <pane ySplit="1" topLeftCell="A2" activePane="bottomLeft" state="frozen"/>
      <selection pane="bottomLeft" activeCell="G19" sqref="G19"/>
    </sheetView>
  </sheetViews>
  <sheetFormatPr baseColWidth="10" defaultColWidth="11.44140625" defaultRowHeight="14.4" x14ac:dyDescent="0.3"/>
  <cols>
    <col min="1" max="1" width="15.109375" style="10" bestFit="1" customWidth="1"/>
    <col min="2" max="2" width="11.109375" style="10" bestFit="1" customWidth="1"/>
    <col min="3" max="3" width="21" style="10" bestFit="1" customWidth="1"/>
    <col min="4" max="5" width="11.44140625" style="10"/>
    <col min="6" max="6" width="21" style="10" bestFit="1" customWidth="1"/>
    <col min="7" max="16384" width="11.44140625" style="10"/>
  </cols>
  <sheetData>
    <row r="1" spans="1:9" ht="15" thickBot="1" x14ac:dyDescent="0.35">
      <c r="A1" s="9" t="s">
        <v>8</v>
      </c>
      <c r="B1" s="9" t="s">
        <v>9</v>
      </c>
      <c r="C1" s="9" t="s">
        <v>10</v>
      </c>
    </row>
    <row r="2" spans="1:9" ht="15" thickBot="1" x14ac:dyDescent="0.35">
      <c r="A2" s="100" t="s">
        <v>123</v>
      </c>
      <c r="B2" s="100"/>
      <c r="C2" s="100"/>
      <c r="F2" s="17" t="s">
        <v>11</v>
      </c>
      <c r="G2" s="18" t="s">
        <v>12</v>
      </c>
      <c r="H2" s="19" t="s">
        <v>13</v>
      </c>
    </row>
    <row r="3" spans="1:9" x14ac:dyDescent="0.3">
      <c r="A3" s="101"/>
      <c r="B3" s="100"/>
      <c r="C3" s="100"/>
      <c r="F3" s="20">
        <v>0</v>
      </c>
      <c r="G3" s="21">
        <f>COUNTIF($C$2:$C$91,0)</f>
        <v>0</v>
      </c>
      <c r="H3" s="22" t="str">
        <f>IF(G3=0,"",G3/$G$9*100)</f>
        <v/>
      </c>
    </row>
    <row r="4" spans="1:9" x14ac:dyDescent="0.3">
      <c r="A4" s="100"/>
      <c r="B4" s="100"/>
      <c r="C4" s="100"/>
      <c r="F4" s="23" t="str">
        <f>"10-50"</f>
        <v>10-50</v>
      </c>
      <c r="G4" s="24">
        <f>COUNTIFS($C$2:$C$91,"&gt;=10",$C$2:$C$91,"&lt;=50")</f>
        <v>0</v>
      </c>
      <c r="H4" s="25" t="str">
        <f t="shared" ref="H4:H5" si="0">IF(G4=0,"",G4/$G$9*100)</f>
        <v/>
      </c>
      <c r="I4" s="11"/>
    </row>
    <row r="5" spans="1:9" x14ac:dyDescent="0.3">
      <c r="A5" s="100"/>
      <c r="B5" s="100"/>
      <c r="C5" s="100"/>
      <c r="F5" s="23" t="s">
        <v>14</v>
      </c>
      <c r="G5" s="24">
        <f>COUNTIFS($C$2:$C$91,"&gt;=60",$C$2:$C$91,"&lt;=100")</f>
        <v>0</v>
      </c>
      <c r="H5" s="25" t="str">
        <f t="shared" si="0"/>
        <v/>
      </c>
    </row>
    <row r="6" spans="1:9" ht="15" thickBot="1" x14ac:dyDescent="0.35">
      <c r="A6" s="101"/>
      <c r="B6" s="100"/>
      <c r="C6" s="100"/>
      <c r="F6" s="26" t="s">
        <v>15</v>
      </c>
      <c r="G6" s="27">
        <f>COUNTIF($C$2:$C$91,"&gt;100")</f>
        <v>0</v>
      </c>
      <c r="H6" s="28" t="str">
        <f>IF(G6=0,"",G6/$G$9*100)</f>
        <v/>
      </c>
    </row>
    <row r="7" spans="1:9" x14ac:dyDescent="0.3">
      <c r="A7" s="101"/>
      <c r="B7" s="100"/>
      <c r="C7" s="100"/>
      <c r="F7" s="29"/>
      <c r="G7" s="29"/>
      <c r="H7" s="29"/>
    </row>
    <row r="8" spans="1:9" ht="15" thickBot="1" x14ac:dyDescent="0.35">
      <c r="A8" s="101"/>
      <c r="B8" s="100"/>
      <c r="C8" s="100"/>
      <c r="F8" s="29"/>
      <c r="G8" s="29"/>
      <c r="H8" s="29"/>
    </row>
    <row r="9" spans="1:9" ht="15" thickBot="1" x14ac:dyDescent="0.35">
      <c r="A9" s="100"/>
      <c r="B9" s="100"/>
      <c r="C9" s="100"/>
      <c r="F9" s="82" t="s">
        <v>16</v>
      </c>
      <c r="G9" s="131"/>
      <c r="H9" s="30"/>
    </row>
    <row r="10" spans="1:9" x14ac:dyDescent="0.3">
      <c r="A10" s="101"/>
      <c r="B10" s="100"/>
      <c r="C10" s="100"/>
      <c r="F10" s="29"/>
      <c r="G10" s="29"/>
      <c r="H10" s="29"/>
    </row>
    <row r="11" spans="1:9" x14ac:dyDescent="0.3">
      <c r="A11" s="101"/>
      <c r="B11" s="100"/>
      <c r="C11" s="100"/>
      <c r="F11" s="31"/>
      <c r="G11" s="32"/>
      <c r="H11" s="32"/>
    </row>
    <row r="12" spans="1:9" x14ac:dyDescent="0.3">
      <c r="A12" s="100"/>
      <c r="B12" s="100"/>
      <c r="C12" s="100"/>
      <c r="F12" s="32"/>
      <c r="G12" s="32"/>
      <c r="H12" s="32"/>
    </row>
    <row r="13" spans="1:9" x14ac:dyDescent="0.3">
      <c r="A13" s="100"/>
      <c r="B13" s="100"/>
      <c r="C13" s="100"/>
    </row>
    <row r="14" spans="1:9" x14ac:dyDescent="0.3">
      <c r="A14" s="100"/>
      <c r="B14" s="100"/>
      <c r="C14" s="100"/>
    </row>
    <row r="15" spans="1:9" x14ac:dyDescent="0.3">
      <c r="A15" s="100"/>
      <c r="B15" s="100"/>
      <c r="C15" s="100"/>
    </row>
    <row r="16" spans="1:9" x14ac:dyDescent="0.3">
      <c r="A16" s="101"/>
      <c r="B16" s="100"/>
      <c r="C16" s="100"/>
    </row>
    <row r="17" spans="1:3" x14ac:dyDescent="0.3">
      <c r="A17" s="101"/>
      <c r="B17" s="100"/>
      <c r="C17" s="100"/>
    </row>
    <row r="18" spans="1:3" x14ac:dyDescent="0.3">
      <c r="A18" s="101"/>
      <c r="B18" s="100"/>
      <c r="C18" s="100"/>
    </row>
    <row r="19" spans="1:3" x14ac:dyDescent="0.3">
      <c r="A19" s="100"/>
      <c r="B19" s="100"/>
      <c r="C19" s="100"/>
    </row>
    <row r="20" spans="1:3" x14ac:dyDescent="0.3">
      <c r="A20" s="101"/>
      <c r="B20" s="100"/>
      <c r="C20" s="100"/>
    </row>
    <row r="21" spans="1:3" x14ac:dyDescent="0.3">
      <c r="A21" s="100"/>
      <c r="B21" s="100"/>
      <c r="C21" s="100"/>
    </row>
    <row r="22" spans="1:3" x14ac:dyDescent="0.3">
      <c r="A22" s="101"/>
      <c r="B22" s="100"/>
      <c r="C22" s="100"/>
    </row>
    <row r="23" spans="1:3" x14ac:dyDescent="0.3">
      <c r="A23" s="101"/>
      <c r="B23" s="100"/>
      <c r="C23" s="100"/>
    </row>
    <row r="24" spans="1:3" x14ac:dyDescent="0.3">
      <c r="A24" s="100"/>
      <c r="B24" s="100"/>
      <c r="C24" s="100"/>
    </row>
    <row r="25" spans="1:3" x14ac:dyDescent="0.3">
      <c r="A25" s="100"/>
      <c r="B25" s="100"/>
      <c r="C25" s="100"/>
    </row>
    <row r="26" spans="1:3" x14ac:dyDescent="0.3">
      <c r="A26" s="101"/>
      <c r="B26" s="100"/>
      <c r="C26" s="100"/>
    </row>
    <row r="27" spans="1:3" x14ac:dyDescent="0.3">
      <c r="A27" s="100"/>
      <c r="B27" s="100"/>
      <c r="C27" s="100"/>
    </row>
    <row r="28" spans="1:3" x14ac:dyDescent="0.3">
      <c r="A28" s="100"/>
      <c r="B28" s="100"/>
      <c r="C28" s="100"/>
    </row>
    <row r="29" spans="1:3" x14ac:dyDescent="0.3">
      <c r="A29" s="101"/>
      <c r="B29" s="100"/>
      <c r="C29" s="100"/>
    </row>
    <row r="30" spans="1:3" x14ac:dyDescent="0.3">
      <c r="A30" s="100"/>
      <c r="B30" s="100"/>
      <c r="C30" s="100"/>
    </row>
    <row r="31" spans="1:3" x14ac:dyDescent="0.3">
      <c r="A31" s="101"/>
      <c r="B31" s="100"/>
      <c r="C31" s="100"/>
    </row>
    <row r="32" spans="1:3" x14ac:dyDescent="0.3">
      <c r="A32" s="100"/>
      <c r="B32" s="100"/>
      <c r="C32" s="100"/>
    </row>
    <row r="33" spans="1:3" x14ac:dyDescent="0.3">
      <c r="A33" s="100"/>
      <c r="B33" s="100"/>
      <c r="C33" s="100"/>
    </row>
    <row r="34" spans="1:3" x14ac:dyDescent="0.3">
      <c r="A34" s="100"/>
      <c r="B34" s="100"/>
      <c r="C34" s="100"/>
    </row>
    <row r="35" spans="1:3" x14ac:dyDescent="0.3">
      <c r="A35" s="100"/>
      <c r="B35" s="100"/>
      <c r="C35" s="100"/>
    </row>
    <row r="36" spans="1:3" x14ac:dyDescent="0.3">
      <c r="A36" s="100"/>
      <c r="B36" s="100"/>
      <c r="C36" s="100"/>
    </row>
    <row r="37" spans="1:3" x14ac:dyDescent="0.3">
      <c r="A37" s="100"/>
      <c r="B37" s="100"/>
      <c r="C37" s="100"/>
    </row>
    <row r="38" spans="1:3" x14ac:dyDescent="0.3">
      <c r="A38" s="101"/>
      <c r="B38" s="100"/>
      <c r="C38" s="100"/>
    </row>
    <row r="39" spans="1:3" x14ac:dyDescent="0.3">
      <c r="A39" s="101"/>
      <c r="B39" s="100"/>
      <c r="C39" s="100"/>
    </row>
    <row r="40" spans="1:3" x14ac:dyDescent="0.3">
      <c r="A40" s="101"/>
      <c r="B40" s="100"/>
      <c r="C40" s="100"/>
    </row>
    <row r="41" spans="1:3" x14ac:dyDescent="0.3">
      <c r="A41" s="100"/>
      <c r="B41" s="100"/>
      <c r="C41" s="100"/>
    </row>
    <row r="42" spans="1:3" x14ac:dyDescent="0.3">
      <c r="A42" s="100"/>
      <c r="B42" s="100"/>
      <c r="C42" s="100"/>
    </row>
    <row r="43" spans="1:3" x14ac:dyDescent="0.3">
      <c r="A43" s="100"/>
      <c r="B43" s="100"/>
      <c r="C43" s="100"/>
    </row>
    <row r="44" spans="1:3" x14ac:dyDescent="0.3">
      <c r="A44" s="100"/>
      <c r="B44" s="100"/>
      <c r="C44" s="100"/>
    </row>
    <row r="45" spans="1:3" x14ac:dyDescent="0.3">
      <c r="A45" s="100"/>
      <c r="B45" s="100"/>
      <c r="C45" s="100"/>
    </row>
    <row r="46" spans="1:3" x14ac:dyDescent="0.3">
      <c r="A46" s="100"/>
      <c r="B46" s="100"/>
      <c r="C46" s="100"/>
    </row>
    <row r="47" spans="1:3" x14ac:dyDescent="0.3">
      <c r="A47" s="100"/>
      <c r="B47" s="100"/>
      <c r="C47" s="100"/>
    </row>
    <row r="48" spans="1:3" x14ac:dyDescent="0.3">
      <c r="A48" s="101"/>
      <c r="B48" s="100"/>
      <c r="C48" s="100"/>
    </row>
    <row r="49" spans="1:3" x14ac:dyDescent="0.3">
      <c r="A49" s="100"/>
      <c r="B49" s="100"/>
      <c r="C49" s="100"/>
    </row>
    <row r="50" spans="1:3" x14ac:dyDescent="0.3">
      <c r="A50" s="101"/>
      <c r="B50" s="100"/>
      <c r="C50" s="100"/>
    </row>
    <row r="51" spans="1:3" x14ac:dyDescent="0.3">
      <c r="A51" s="100"/>
      <c r="B51" s="100"/>
      <c r="C51" s="100"/>
    </row>
    <row r="52" spans="1:3" x14ac:dyDescent="0.3">
      <c r="A52" s="100"/>
      <c r="B52" s="100"/>
      <c r="C52" s="100"/>
    </row>
    <row r="53" spans="1:3" x14ac:dyDescent="0.3">
      <c r="A53" s="101"/>
      <c r="B53" s="100"/>
      <c r="C53" s="100"/>
    </row>
    <row r="54" spans="1:3" x14ac:dyDescent="0.3">
      <c r="A54" s="100"/>
      <c r="B54" s="100"/>
      <c r="C54" s="100"/>
    </row>
    <row r="55" spans="1:3" x14ac:dyDescent="0.3">
      <c r="A55" s="101"/>
      <c r="B55" s="100"/>
      <c r="C55" s="100"/>
    </row>
    <row r="56" spans="1:3" x14ac:dyDescent="0.3">
      <c r="A56" s="100"/>
      <c r="B56" s="100"/>
      <c r="C56" s="100"/>
    </row>
    <row r="57" spans="1:3" x14ac:dyDescent="0.3">
      <c r="A57" s="100"/>
      <c r="B57" s="100"/>
      <c r="C57" s="100"/>
    </row>
    <row r="58" spans="1:3" x14ac:dyDescent="0.3">
      <c r="A58" s="100"/>
      <c r="B58" s="100"/>
      <c r="C58" s="100"/>
    </row>
    <row r="59" spans="1:3" x14ac:dyDescent="0.3">
      <c r="A59" s="100"/>
      <c r="B59" s="100"/>
      <c r="C59" s="100"/>
    </row>
    <row r="60" spans="1:3" x14ac:dyDescent="0.3">
      <c r="A60" s="101"/>
      <c r="B60" s="100"/>
      <c r="C60" s="100"/>
    </row>
    <row r="61" spans="1:3" x14ac:dyDescent="0.3">
      <c r="A61" s="100"/>
      <c r="B61" s="100"/>
      <c r="C61" s="100"/>
    </row>
    <row r="62" spans="1:3" x14ac:dyDescent="0.3">
      <c r="A62" s="100"/>
      <c r="B62" s="100"/>
      <c r="C62" s="100"/>
    </row>
    <row r="63" spans="1:3" x14ac:dyDescent="0.3">
      <c r="A63" s="100"/>
      <c r="B63" s="100"/>
      <c r="C63" s="100"/>
    </row>
    <row r="64" spans="1:3" x14ac:dyDescent="0.3">
      <c r="A64" s="100"/>
      <c r="B64" s="100"/>
      <c r="C64" s="100"/>
    </row>
    <row r="65" spans="1:3" x14ac:dyDescent="0.3">
      <c r="A65" s="100"/>
      <c r="B65" s="100"/>
      <c r="C65" s="100"/>
    </row>
    <row r="66" spans="1:3" x14ac:dyDescent="0.3">
      <c r="A66" s="101"/>
      <c r="B66" s="100"/>
      <c r="C66" s="100"/>
    </row>
    <row r="67" spans="1:3" x14ac:dyDescent="0.3">
      <c r="A67" s="100"/>
      <c r="B67" s="100"/>
      <c r="C67" s="100"/>
    </row>
    <row r="68" spans="1:3" x14ac:dyDescent="0.3">
      <c r="A68" s="101"/>
      <c r="B68" s="100"/>
      <c r="C68" s="100"/>
    </row>
    <row r="69" spans="1:3" x14ac:dyDescent="0.3">
      <c r="A69" s="101"/>
      <c r="B69" s="100"/>
      <c r="C69" s="100"/>
    </row>
    <row r="70" spans="1:3" x14ac:dyDescent="0.3">
      <c r="A70" s="100"/>
      <c r="B70" s="100"/>
      <c r="C70" s="100"/>
    </row>
    <row r="71" spans="1:3" x14ac:dyDescent="0.3">
      <c r="A71" s="101"/>
      <c r="B71" s="100"/>
      <c r="C71" s="100"/>
    </row>
    <row r="72" spans="1:3" x14ac:dyDescent="0.3">
      <c r="A72" s="100"/>
      <c r="B72" s="100"/>
      <c r="C72" s="100"/>
    </row>
    <row r="73" spans="1:3" x14ac:dyDescent="0.3">
      <c r="A73" s="100"/>
      <c r="B73" s="100"/>
      <c r="C73" s="100"/>
    </row>
    <row r="74" spans="1:3" x14ac:dyDescent="0.3">
      <c r="A74" s="100"/>
      <c r="B74" s="100"/>
      <c r="C74" s="100"/>
    </row>
    <row r="75" spans="1:3" x14ac:dyDescent="0.3">
      <c r="A75" s="100"/>
      <c r="B75" s="100"/>
      <c r="C75" s="100"/>
    </row>
    <row r="76" spans="1:3" x14ac:dyDescent="0.3">
      <c r="A76" s="100"/>
      <c r="B76" s="100"/>
      <c r="C76" s="100"/>
    </row>
    <row r="77" spans="1:3" x14ac:dyDescent="0.3">
      <c r="A77" s="100"/>
      <c r="B77" s="100"/>
      <c r="C77" s="100"/>
    </row>
    <row r="78" spans="1:3" x14ac:dyDescent="0.3">
      <c r="A78" s="100"/>
      <c r="B78" s="100"/>
      <c r="C78" s="100"/>
    </row>
    <row r="79" spans="1:3" x14ac:dyDescent="0.3">
      <c r="A79" s="100"/>
      <c r="B79" s="100"/>
      <c r="C79" s="100"/>
    </row>
    <row r="80" spans="1:3" x14ac:dyDescent="0.3">
      <c r="A80" s="100"/>
      <c r="B80" s="100"/>
      <c r="C80" s="100"/>
    </row>
    <row r="81" spans="1:3" x14ac:dyDescent="0.3">
      <c r="A81" s="100"/>
      <c r="B81" s="100"/>
      <c r="C81" s="100"/>
    </row>
    <row r="82" spans="1:3" x14ac:dyDescent="0.3">
      <c r="A82" s="100"/>
      <c r="B82" s="100"/>
      <c r="C82" s="100"/>
    </row>
    <row r="83" spans="1:3" x14ac:dyDescent="0.3">
      <c r="A83" s="100"/>
      <c r="B83" s="100"/>
      <c r="C83" s="100"/>
    </row>
    <row r="84" spans="1:3" x14ac:dyDescent="0.3">
      <c r="A84" s="100"/>
      <c r="B84" s="100"/>
      <c r="C84" s="100"/>
    </row>
    <row r="85" spans="1:3" x14ac:dyDescent="0.3">
      <c r="A85" s="100"/>
      <c r="B85" s="100"/>
      <c r="C85" s="100"/>
    </row>
    <row r="86" spans="1:3" x14ac:dyDescent="0.3">
      <c r="A86" s="100"/>
      <c r="B86" s="100"/>
      <c r="C86" s="100"/>
    </row>
    <row r="87" spans="1:3" x14ac:dyDescent="0.3">
      <c r="A87" s="100"/>
      <c r="B87" s="100"/>
      <c r="C87" s="100"/>
    </row>
    <row r="88" spans="1:3" x14ac:dyDescent="0.3">
      <c r="A88" s="100"/>
      <c r="B88" s="100"/>
      <c r="C88" s="100"/>
    </row>
    <row r="89" spans="1:3" x14ac:dyDescent="0.3">
      <c r="A89" s="100"/>
      <c r="B89" s="100"/>
      <c r="C89" s="100"/>
    </row>
    <row r="90" spans="1:3" x14ac:dyDescent="0.3">
      <c r="A90" s="100"/>
      <c r="B90" s="100"/>
      <c r="C90" s="100"/>
    </row>
    <row r="91" spans="1:3" x14ac:dyDescent="0.3">
      <c r="A91" s="172"/>
      <c r="B91" s="172"/>
      <c r="C91" s="172"/>
    </row>
    <row r="92" spans="1:3" x14ac:dyDescent="0.3">
      <c r="C92" s="13"/>
    </row>
  </sheetData>
  <sheetProtection algorithmName="SHA-512" hashValue="qNtrJpjQEskr9asw6LQsCvR7PWDEdXwJrIxqhXCpKfCLqUBAQaDCf0gHpsuXMeR95kZgwjoSbwpOis441Hc19A==" saltValue="K4m7WvJ5+Dy2ki1etGdlvg==" spinCount="100000" sheet="1" objects="1" scenarios="1"/>
  <sortState xmlns:xlrd2="http://schemas.microsoft.com/office/spreadsheetml/2017/richdata2" ref="C2:C93">
    <sortCondition ref="C1"/>
  </sortState>
  <pageMargins left="0.7" right="0.7" top="0.75" bottom="0.75" header="0.3" footer="0.3"/>
  <pageSetup paperSize="9" orientation="portrait" horizontalDpi="200" verticalDpi="200" r:id="rId1"/>
  <ignoredErrors>
    <ignoredError sqref="F4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B22"/>
  <sheetViews>
    <sheetView workbookViewId="0">
      <selection activeCell="D17" sqref="D17"/>
    </sheetView>
  </sheetViews>
  <sheetFormatPr baseColWidth="10" defaultColWidth="11.44140625" defaultRowHeight="14.4" x14ac:dyDescent="0.3"/>
  <cols>
    <col min="1" max="1" width="24" style="15" bestFit="1" customWidth="1"/>
    <col min="2" max="16384" width="11.44140625" style="10"/>
  </cols>
  <sheetData>
    <row r="1" spans="1:2" ht="15" thickBot="1" x14ac:dyDescent="0.35"/>
    <row r="2" spans="1:2" x14ac:dyDescent="0.3">
      <c r="B2" s="104" t="s">
        <v>17</v>
      </c>
    </row>
    <row r="3" spans="1:2" x14ac:dyDescent="0.3">
      <c r="A3" s="16" t="s">
        <v>18</v>
      </c>
      <c r="B3" s="102"/>
    </row>
    <row r="4" spans="1:2" x14ac:dyDescent="0.3">
      <c r="A4" s="16" t="s">
        <v>19</v>
      </c>
      <c r="B4" s="102"/>
    </row>
    <row r="5" spans="1:2" x14ac:dyDescent="0.3">
      <c r="A5" s="16" t="s">
        <v>20</v>
      </c>
      <c r="B5" s="102"/>
    </row>
    <row r="6" spans="1:2" x14ac:dyDescent="0.3">
      <c r="A6" s="16" t="s">
        <v>21</v>
      </c>
      <c r="B6" s="102"/>
    </row>
    <row r="7" spans="1:2" x14ac:dyDescent="0.3">
      <c r="A7" s="16" t="s">
        <v>22</v>
      </c>
      <c r="B7" s="102"/>
    </row>
    <row r="8" spans="1:2" x14ac:dyDescent="0.3">
      <c r="A8" s="16" t="s">
        <v>23</v>
      </c>
      <c r="B8" s="102"/>
    </row>
    <row r="9" spans="1:2" x14ac:dyDescent="0.3">
      <c r="A9" s="16" t="s">
        <v>24</v>
      </c>
      <c r="B9" s="102"/>
    </row>
    <row r="10" spans="1:2" x14ac:dyDescent="0.3">
      <c r="A10" s="16" t="s">
        <v>25</v>
      </c>
      <c r="B10" s="102"/>
    </row>
    <row r="11" spans="1:2" x14ac:dyDescent="0.3">
      <c r="A11" s="16" t="s">
        <v>26</v>
      </c>
      <c r="B11" s="102"/>
    </row>
    <row r="12" spans="1:2" x14ac:dyDescent="0.3">
      <c r="A12" s="16" t="s">
        <v>27</v>
      </c>
      <c r="B12" s="102"/>
    </row>
    <row r="13" spans="1:2" x14ac:dyDescent="0.3">
      <c r="A13" s="16" t="s">
        <v>28</v>
      </c>
      <c r="B13" s="102"/>
    </row>
    <row r="14" spans="1:2" ht="15.75" customHeight="1" x14ac:dyDescent="0.3">
      <c r="A14" s="16" t="s">
        <v>29</v>
      </c>
      <c r="B14" s="102"/>
    </row>
    <row r="15" spans="1:2" x14ac:dyDescent="0.3">
      <c r="A15" s="16" t="s">
        <v>30</v>
      </c>
      <c r="B15" s="102"/>
    </row>
    <row r="16" spans="1:2" x14ac:dyDescent="0.3">
      <c r="A16" s="16" t="s">
        <v>31</v>
      </c>
      <c r="B16" s="102"/>
    </row>
    <row r="17" spans="1:2" x14ac:dyDescent="0.3">
      <c r="A17" s="16" t="s">
        <v>32</v>
      </c>
      <c r="B17" s="102"/>
    </row>
    <row r="18" spans="1:2" x14ac:dyDescent="0.3">
      <c r="A18" s="16" t="s">
        <v>33</v>
      </c>
      <c r="B18" s="102"/>
    </row>
    <row r="19" spans="1:2" x14ac:dyDescent="0.3">
      <c r="A19" s="16" t="s">
        <v>34</v>
      </c>
      <c r="B19" s="102"/>
    </row>
    <row r="20" spans="1:2" x14ac:dyDescent="0.3">
      <c r="A20" s="16" t="s">
        <v>35</v>
      </c>
      <c r="B20" s="102"/>
    </row>
    <row r="21" spans="1:2" x14ac:dyDescent="0.3">
      <c r="A21" s="16" t="s">
        <v>36</v>
      </c>
      <c r="B21" s="102"/>
    </row>
    <row r="22" spans="1:2" ht="15" thickBot="1" x14ac:dyDescent="0.35">
      <c r="A22" s="16" t="s">
        <v>37</v>
      </c>
      <c r="B22" s="103"/>
    </row>
  </sheetData>
  <sheetProtection algorithmName="SHA-512" hashValue="7IUEHhLB7G+RSl/zJ7E5/WDqW4s5KxDa2szjw39Zo6kjFx7NJ2XfVeNjVZzRBleN/Smz1u8SSPsVKo7z0r2qIw==" saltValue="HHu+pQED7EOl7hanCj5gow==" spinCount="100000" sheet="1" objects="1" scenarios="1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B3:J100"/>
  <sheetViews>
    <sheetView topLeftCell="C1" workbookViewId="0">
      <selection activeCell="I24" sqref="I24"/>
    </sheetView>
  </sheetViews>
  <sheetFormatPr baseColWidth="10" defaultColWidth="11.44140625" defaultRowHeight="14.4" x14ac:dyDescent="0.3"/>
  <cols>
    <col min="1" max="1" width="2.44140625" style="10" customWidth="1"/>
    <col min="2" max="2" width="6.88671875" style="10" bestFit="1" customWidth="1"/>
    <col min="3" max="3" width="12.33203125" style="10" bestFit="1" customWidth="1"/>
    <col min="4" max="4" width="12.109375" style="10" bestFit="1" customWidth="1"/>
    <col min="5" max="5" width="5" style="10" customWidth="1"/>
    <col min="6" max="6" width="7.44140625" style="10" customWidth="1"/>
    <col min="7" max="7" width="12" style="10" bestFit="1" customWidth="1"/>
    <col min="8" max="8" width="11.44140625" style="10"/>
    <col min="9" max="9" width="16.33203125" style="10" bestFit="1" customWidth="1"/>
    <col min="10" max="10" width="13.5546875" style="10" bestFit="1" customWidth="1"/>
    <col min="11" max="16384" width="11.44140625" style="10"/>
  </cols>
  <sheetData>
    <row r="3" spans="2:10" ht="30" customHeight="1" x14ac:dyDescent="0.3">
      <c r="B3" s="174" t="s">
        <v>38</v>
      </c>
      <c r="C3" s="174" t="s">
        <v>39</v>
      </c>
      <c r="D3" s="174" t="s">
        <v>40</v>
      </c>
      <c r="E3" s="173" t="s">
        <v>41</v>
      </c>
      <c r="F3" s="173"/>
      <c r="G3" s="173"/>
    </row>
    <row r="4" spans="2:10" ht="27.6" x14ac:dyDescent="0.3">
      <c r="B4" s="175"/>
      <c r="C4" s="175"/>
      <c r="D4" s="175"/>
      <c r="E4" s="33" t="s">
        <v>42</v>
      </c>
      <c r="F4" s="33" t="s">
        <v>43</v>
      </c>
      <c r="G4" s="33" t="s">
        <v>44</v>
      </c>
    </row>
    <row r="5" spans="2:10" ht="15" thickBot="1" x14ac:dyDescent="0.35">
      <c r="B5" s="34">
        <v>1</v>
      </c>
      <c r="C5" s="105"/>
      <c r="D5" s="105"/>
      <c r="E5" s="105"/>
      <c r="F5" s="105"/>
      <c r="G5" s="106"/>
    </row>
    <row r="6" spans="2:10" ht="15" thickBot="1" x14ac:dyDescent="0.35">
      <c r="B6" s="34">
        <v>2</v>
      </c>
      <c r="C6" s="105"/>
      <c r="D6" s="105"/>
      <c r="E6" s="105"/>
      <c r="F6" s="105"/>
      <c r="G6" s="106"/>
      <c r="I6" s="51" t="s">
        <v>45</v>
      </c>
      <c r="J6" s="132" t="str">
        <f>IFERROR(AVERAGE(D5:D100),"")</f>
        <v/>
      </c>
    </row>
    <row r="7" spans="2:10" ht="15" thickBot="1" x14ac:dyDescent="0.35">
      <c r="B7" s="34">
        <v>3</v>
      </c>
      <c r="C7" s="105"/>
      <c r="D7" s="105"/>
      <c r="E7" s="105"/>
      <c r="F7" s="105"/>
      <c r="G7" s="106"/>
      <c r="I7" s="32"/>
      <c r="J7" s="32"/>
    </row>
    <row r="8" spans="2:10" ht="15" thickBot="1" x14ac:dyDescent="0.35">
      <c r="B8" s="34">
        <v>4</v>
      </c>
      <c r="C8" s="105"/>
      <c r="D8" s="105"/>
      <c r="E8" s="105"/>
      <c r="F8" s="105"/>
      <c r="G8" s="106"/>
      <c r="I8" s="51" t="s">
        <v>46</v>
      </c>
      <c r="J8" s="133" t="str">
        <f>IFERROR(COUNTA(E5:E100)/COUNTA(D5:D100)*100,"")</f>
        <v/>
      </c>
    </row>
    <row r="9" spans="2:10" x14ac:dyDescent="0.3">
      <c r="B9" s="34">
        <v>5</v>
      </c>
      <c r="C9" s="105"/>
      <c r="D9" s="105"/>
      <c r="E9" s="105"/>
      <c r="F9" s="105"/>
      <c r="G9" s="106"/>
    </row>
    <row r="10" spans="2:10" x14ac:dyDescent="0.3">
      <c r="B10" s="34">
        <v>6</v>
      </c>
      <c r="C10" s="105"/>
      <c r="D10" s="105"/>
      <c r="E10" s="105"/>
      <c r="F10" s="105"/>
      <c r="G10" s="106"/>
    </row>
    <row r="11" spans="2:10" x14ac:dyDescent="0.3">
      <c r="B11" s="34">
        <v>7</v>
      </c>
      <c r="C11" s="105"/>
      <c r="D11" s="105"/>
      <c r="E11" s="105"/>
      <c r="F11" s="105"/>
      <c r="G11" s="106"/>
    </row>
    <row r="12" spans="2:10" x14ac:dyDescent="0.3">
      <c r="B12" s="34">
        <v>8</v>
      </c>
      <c r="C12" s="105"/>
      <c r="D12" s="105"/>
      <c r="E12" s="105"/>
      <c r="F12" s="105"/>
      <c r="G12" s="106"/>
    </row>
    <row r="13" spans="2:10" x14ac:dyDescent="0.3">
      <c r="B13" s="34">
        <v>9</v>
      </c>
      <c r="C13" s="105"/>
      <c r="D13" s="105"/>
      <c r="E13" s="105"/>
      <c r="F13" s="105"/>
      <c r="G13" s="106"/>
    </row>
    <row r="14" spans="2:10" x14ac:dyDescent="0.3">
      <c r="B14" s="34">
        <v>10</v>
      </c>
      <c r="C14" s="105"/>
      <c r="D14" s="105"/>
      <c r="E14" s="105"/>
      <c r="F14" s="105"/>
      <c r="G14" s="106"/>
    </row>
    <row r="15" spans="2:10" x14ac:dyDescent="0.3">
      <c r="B15" s="34">
        <v>11</v>
      </c>
      <c r="C15" s="105"/>
      <c r="D15" s="105"/>
      <c r="E15" s="105"/>
      <c r="F15" s="105"/>
      <c r="G15" s="106"/>
    </row>
    <row r="16" spans="2:10" x14ac:dyDescent="0.3">
      <c r="B16" s="34">
        <v>12</v>
      </c>
      <c r="C16" s="105"/>
      <c r="D16" s="105"/>
      <c r="E16" s="105"/>
      <c r="F16" s="105"/>
      <c r="G16" s="106"/>
    </row>
    <row r="17" spans="2:7" x14ac:dyDescent="0.3">
      <c r="B17" s="34">
        <v>13</v>
      </c>
      <c r="C17" s="105"/>
      <c r="D17" s="105"/>
      <c r="E17" s="105"/>
      <c r="F17" s="105"/>
      <c r="G17" s="106"/>
    </row>
    <row r="18" spans="2:7" x14ac:dyDescent="0.3">
      <c r="B18" s="34">
        <v>14</v>
      </c>
      <c r="C18" s="105"/>
      <c r="D18" s="105"/>
      <c r="E18" s="105"/>
      <c r="F18" s="105"/>
      <c r="G18" s="106"/>
    </row>
    <row r="19" spans="2:7" x14ac:dyDescent="0.3">
      <c r="B19" s="34">
        <v>15</v>
      </c>
      <c r="C19" s="105"/>
      <c r="D19" s="105"/>
      <c r="E19" s="105"/>
      <c r="F19" s="105"/>
      <c r="G19" s="106"/>
    </row>
    <row r="20" spans="2:7" x14ac:dyDescent="0.3">
      <c r="B20" s="34">
        <v>16</v>
      </c>
      <c r="C20" s="105"/>
      <c r="D20" s="105"/>
      <c r="E20" s="105"/>
      <c r="F20" s="105"/>
      <c r="G20" s="106"/>
    </row>
    <row r="21" spans="2:7" x14ac:dyDescent="0.3">
      <c r="B21" s="34">
        <v>17</v>
      </c>
      <c r="C21" s="105"/>
      <c r="D21" s="105"/>
      <c r="E21" s="105"/>
      <c r="F21" s="105"/>
      <c r="G21" s="106"/>
    </row>
    <row r="22" spans="2:7" x14ac:dyDescent="0.3">
      <c r="B22" s="34">
        <v>18</v>
      </c>
      <c r="C22" s="105"/>
      <c r="D22" s="105"/>
      <c r="E22" s="105"/>
      <c r="F22" s="105"/>
      <c r="G22" s="106"/>
    </row>
    <row r="23" spans="2:7" x14ac:dyDescent="0.3">
      <c r="B23" s="34">
        <v>19</v>
      </c>
      <c r="C23" s="105"/>
      <c r="D23" s="105"/>
      <c r="E23" s="105"/>
      <c r="F23" s="105"/>
      <c r="G23" s="106"/>
    </row>
    <row r="24" spans="2:7" x14ac:dyDescent="0.3">
      <c r="B24" s="34">
        <v>20</v>
      </c>
      <c r="C24" s="107"/>
      <c r="D24" s="108"/>
      <c r="E24" s="109"/>
      <c r="F24" s="109"/>
      <c r="G24" s="109"/>
    </row>
    <row r="25" spans="2:7" x14ac:dyDescent="0.3">
      <c r="B25" s="34">
        <v>21</v>
      </c>
      <c r="C25" s="107"/>
      <c r="D25" s="110"/>
      <c r="E25" s="109"/>
      <c r="F25" s="109"/>
      <c r="G25" s="109"/>
    </row>
    <row r="26" spans="2:7" x14ac:dyDescent="0.3">
      <c r="B26" s="34">
        <v>22</v>
      </c>
      <c r="C26" s="107"/>
      <c r="D26" s="110"/>
      <c r="E26" s="109"/>
      <c r="F26" s="109"/>
      <c r="G26" s="109"/>
    </row>
    <row r="27" spans="2:7" x14ac:dyDescent="0.3">
      <c r="B27" s="34">
        <v>23</v>
      </c>
      <c r="C27" s="107"/>
      <c r="D27" s="110"/>
      <c r="E27" s="109"/>
      <c r="F27" s="109"/>
      <c r="G27" s="109"/>
    </row>
    <row r="28" spans="2:7" x14ac:dyDescent="0.3">
      <c r="B28" s="34">
        <v>24</v>
      </c>
      <c r="C28" s="107"/>
      <c r="D28" s="110"/>
      <c r="E28" s="109"/>
      <c r="F28" s="109"/>
      <c r="G28" s="109"/>
    </row>
    <row r="29" spans="2:7" x14ac:dyDescent="0.3">
      <c r="B29" s="34">
        <v>25</v>
      </c>
      <c r="C29" s="107"/>
      <c r="D29" s="110"/>
      <c r="E29" s="109"/>
      <c r="F29" s="109"/>
      <c r="G29" s="109"/>
    </row>
    <row r="30" spans="2:7" x14ac:dyDescent="0.3">
      <c r="B30" s="34">
        <v>26</v>
      </c>
      <c r="C30" s="107"/>
      <c r="D30" s="110"/>
      <c r="E30" s="109"/>
      <c r="F30" s="109"/>
      <c r="G30" s="109"/>
    </row>
    <row r="31" spans="2:7" x14ac:dyDescent="0.3">
      <c r="B31" s="34">
        <v>27</v>
      </c>
      <c r="C31" s="107"/>
      <c r="D31" s="110"/>
      <c r="E31" s="109"/>
      <c r="F31" s="109"/>
      <c r="G31" s="109"/>
    </row>
    <row r="32" spans="2:7" x14ac:dyDescent="0.3">
      <c r="B32" s="34">
        <v>28</v>
      </c>
      <c r="C32" s="107"/>
      <c r="D32" s="110"/>
      <c r="E32" s="109"/>
      <c r="F32" s="109"/>
      <c r="G32" s="109"/>
    </row>
    <row r="33" spans="2:7" x14ac:dyDescent="0.3">
      <c r="B33" s="34">
        <v>29</v>
      </c>
      <c r="C33" s="107"/>
      <c r="D33" s="110"/>
      <c r="E33" s="109"/>
      <c r="F33" s="109"/>
      <c r="G33" s="109"/>
    </row>
    <row r="34" spans="2:7" x14ac:dyDescent="0.3">
      <c r="B34" s="34">
        <v>30</v>
      </c>
      <c r="C34" s="107"/>
      <c r="D34" s="110"/>
      <c r="E34" s="109"/>
      <c r="F34" s="109"/>
      <c r="G34" s="109"/>
    </row>
    <row r="35" spans="2:7" x14ac:dyDescent="0.3">
      <c r="B35" s="34">
        <v>31</v>
      </c>
      <c r="C35" s="107"/>
      <c r="D35" s="110"/>
      <c r="E35" s="109"/>
      <c r="F35" s="109"/>
      <c r="G35" s="109"/>
    </row>
    <row r="36" spans="2:7" x14ac:dyDescent="0.3">
      <c r="B36" s="34">
        <v>32</v>
      </c>
      <c r="C36" s="107"/>
      <c r="D36" s="110"/>
      <c r="E36" s="109"/>
      <c r="F36" s="109"/>
      <c r="G36" s="109"/>
    </row>
    <row r="37" spans="2:7" x14ac:dyDescent="0.3">
      <c r="B37" s="34">
        <v>33</v>
      </c>
      <c r="C37" s="107"/>
      <c r="D37" s="110"/>
      <c r="E37" s="109"/>
      <c r="F37" s="109"/>
      <c r="G37" s="109"/>
    </row>
    <row r="38" spans="2:7" x14ac:dyDescent="0.3">
      <c r="B38" s="34">
        <v>34</v>
      </c>
      <c r="C38" s="107"/>
      <c r="D38" s="110"/>
      <c r="E38" s="109"/>
      <c r="F38" s="109"/>
      <c r="G38" s="109"/>
    </row>
    <row r="39" spans="2:7" x14ac:dyDescent="0.3">
      <c r="B39" s="34">
        <v>35</v>
      </c>
      <c r="C39" s="107"/>
      <c r="D39" s="110"/>
      <c r="E39" s="109"/>
      <c r="F39" s="109"/>
      <c r="G39" s="109"/>
    </row>
    <row r="40" spans="2:7" x14ac:dyDescent="0.3">
      <c r="B40" s="34">
        <v>36</v>
      </c>
      <c r="C40" s="107"/>
      <c r="D40" s="110"/>
      <c r="E40" s="109"/>
      <c r="F40" s="109"/>
      <c r="G40" s="109"/>
    </row>
    <row r="41" spans="2:7" x14ac:dyDescent="0.3">
      <c r="B41" s="34">
        <v>37</v>
      </c>
      <c r="C41" s="107"/>
      <c r="D41" s="110"/>
      <c r="E41" s="109"/>
      <c r="F41" s="109"/>
      <c r="G41" s="109"/>
    </row>
    <row r="42" spans="2:7" x14ac:dyDescent="0.3">
      <c r="B42" s="34">
        <v>38</v>
      </c>
      <c r="C42" s="107"/>
      <c r="D42" s="110"/>
      <c r="E42" s="109"/>
      <c r="F42" s="109"/>
      <c r="G42" s="109"/>
    </row>
    <row r="43" spans="2:7" x14ac:dyDescent="0.3">
      <c r="B43" s="34">
        <v>39</v>
      </c>
      <c r="C43" s="107"/>
      <c r="D43" s="110"/>
      <c r="E43" s="109"/>
      <c r="F43" s="109"/>
      <c r="G43" s="109"/>
    </row>
    <row r="44" spans="2:7" x14ac:dyDescent="0.3">
      <c r="B44" s="34">
        <v>40</v>
      </c>
      <c r="C44" s="107"/>
      <c r="D44" s="110"/>
      <c r="E44" s="109"/>
      <c r="F44" s="109"/>
      <c r="G44" s="109"/>
    </row>
    <row r="45" spans="2:7" x14ac:dyDescent="0.3">
      <c r="B45" s="34">
        <v>41</v>
      </c>
      <c r="C45" s="107"/>
      <c r="D45" s="110"/>
      <c r="E45" s="109"/>
      <c r="F45" s="109"/>
      <c r="G45" s="109"/>
    </row>
    <row r="46" spans="2:7" x14ac:dyDescent="0.3">
      <c r="B46" s="34">
        <v>42</v>
      </c>
      <c r="C46" s="107"/>
      <c r="D46" s="110"/>
      <c r="E46" s="109"/>
      <c r="F46" s="109"/>
      <c r="G46" s="109"/>
    </row>
    <row r="47" spans="2:7" x14ac:dyDescent="0.3">
      <c r="B47" s="34">
        <v>43</v>
      </c>
      <c r="C47" s="107"/>
      <c r="D47" s="110"/>
      <c r="E47" s="109"/>
      <c r="F47" s="109"/>
      <c r="G47" s="109"/>
    </row>
    <row r="48" spans="2:7" x14ac:dyDescent="0.3">
      <c r="B48" s="34">
        <v>44</v>
      </c>
      <c r="C48" s="107"/>
      <c r="D48" s="110"/>
      <c r="E48" s="109"/>
      <c r="F48" s="109"/>
      <c r="G48" s="109"/>
    </row>
    <row r="49" spans="2:7" x14ac:dyDescent="0.3">
      <c r="B49" s="34">
        <v>45</v>
      </c>
      <c r="C49" s="107"/>
      <c r="D49" s="110"/>
      <c r="E49" s="109"/>
      <c r="F49" s="109"/>
      <c r="G49" s="109"/>
    </row>
    <row r="50" spans="2:7" x14ac:dyDescent="0.3">
      <c r="B50" s="34">
        <v>46</v>
      </c>
      <c r="C50" s="107"/>
      <c r="D50" s="110"/>
      <c r="E50" s="109"/>
      <c r="F50" s="109"/>
      <c r="G50" s="109"/>
    </row>
    <row r="51" spans="2:7" x14ac:dyDescent="0.3">
      <c r="B51" s="34">
        <v>47</v>
      </c>
      <c r="C51" s="107"/>
      <c r="D51" s="110"/>
      <c r="E51" s="109"/>
      <c r="F51" s="109"/>
      <c r="G51" s="109"/>
    </row>
    <row r="52" spans="2:7" x14ac:dyDescent="0.3">
      <c r="B52" s="34">
        <v>48</v>
      </c>
      <c r="C52" s="107"/>
      <c r="D52" s="110"/>
      <c r="E52" s="109"/>
      <c r="F52" s="109"/>
      <c r="G52" s="109"/>
    </row>
    <row r="53" spans="2:7" x14ac:dyDescent="0.3">
      <c r="B53" s="34">
        <v>49</v>
      </c>
      <c r="C53" s="107"/>
      <c r="D53" s="110"/>
      <c r="E53" s="109"/>
      <c r="F53" s="109"/>
      <c r="G53" s="109"/>
    </row>
    <row r="54" spans="2:7" x14ac:dyDescent="0.3">
      <c r="B54" s="34">
        <v>50</v>
      </c>
      <c r="C54" s="107"/>
      <c r="D54" s="110"/>
      <c r="E54" s="109"/>
      <c r="F54" s="109"/>
      <c r="G54" s="109"/>
    </row>
    <row r="55" spans="2:7" x14ac:dyDescent="0.3">
      <c r="B55" s="34">
        <v>51</v>
      </c>
      <c r="C55" s="107"/>
      <c r="D55" s="110"/>
      <c r="E55" s="109"/>
      <c r="F55" s="109"/>
      <c r="G55" s="109"/>
    </row>
    <row r="56" spans="2:7" x14ac:dyDescent="0.3">
      <c r="B56" s="34">
        <v>52</v>
      </c>
      <c r="C56" s="107"/>
      <c r="D56" s="110"/>
      <c r="E56" s="109"/>
      <c r="F56" s="109"/>
      <c r="G56" s="109"/>
    </row>
    <row r="57" spans="2:7" x14ac:dyDescent="0.3">
      <c r="B57" s="34">
        <v>53</v>
      </c>
      <c r="C57" s="107"/>
      <c r="D57" s="110"/>
      <c r="E57" s="109"/>
      <c r="F57" s="109"/>
      <c r="G57" s="109"/>
    </row>
    <row r="58" spans="2:7" x14ac:dyDescent="0.3">
      <c r="B58" s="34">
        <v>54</v>
      </c>
      <c r="C58" s="107"/>
      <c r="D58" s="110"/>
      <c r="E58" s="109"/>
      <c r="F58" s="109"/>
      <c r="G58" s="109"/>
    </row>
    <row r="59" spans="2:7" x14ac:dyDescent="0.3">
      <c r="B59" s="34">
        <v>55</v>
      </c>
      <c r="C59" s="107"/>
      <c r="D59" s="110"/>
      <c r="E59" s="109"/>
      <c r="F59" s="109"/>
      <c r="G59" s="109"/>
    </row>
    <row r="60" spans="2:7" x14ac:dyDescent="0.3">
      <c r="B60" s="34">
        <v>56</v>
      </c>
      <c r="C60" s="107"/>
      <c r="D60" s="110"/>
      <c r="E60" s="109"/>
      <c r="F60" s="109"/>
      <c r="G60" s="109"/>
    </row>
    <row r="61" spans="2:7" x14ac:dyDescent="0.3">
      <c r="B61" s="34">
        <v>57</v>
      </c>
      <c r="C61" s="107"/>
      <c r="D61" s="110"/>
      <c r="E61" s="109"/>
      <c r="F61" s="109"/>
      <c r="G61" s="109"/>
    </row>
    <row r="62" spans="2:7" x14ac:dyDescent="0.3">
      <c r="B62" s="34">
        <v>58</v>
      </c>
      <c r="C62" s="107"/>
      <c r="D62" s="110"/>
      <c r="E62" s="109"/>
      <c r="F62" s="109"/>
      <c r="G62" s="109"/>
    </row>
    <row r="63" spans="2:7" x14ac:dyDescent="0.3">
      <c r="B63" s="34">
        <v>59</v>
      </c>
      <c r="C63" s="107"/>
      <c r="D63" s="110"/>
      <c r="E63" s="109"/>
      <c r="F63" s="109"/>
      <c r="G63" s="109"/>
    </row>
    <row r="64" spans="2:7" x14ac:dyDescent="0.3">
      <c r="B64" s="34">
        <v>60</v>
      </c>
      <c r="C64" s="107"/>
      <c r="D64" s="110"/>
      <c r="E64" s="109"/>
      <c r="F64" s="109"/>
      <c r="G64" s="109"/>
    </row>
    <row r="65" spans="2:7" x14ac:dyDescent="0.3">
      <c r="B65" s="34">
        <v>61</v>
      </c>
      <c r="C65" s="107"/>
      <c r="D65" s="110"/>
      <c r="E65" s="109"/>
      <c r="F65" s="109"/>
      <c r="G65" s="109"/>
    </row>
    <row r="66" spans="2:7" x14ac:dyDescent="0.3">
      <c r="B66" s="34">
        <v>62</v>
      </c>
      <c r="C66" s="107"/>
      <c r="D66" s="110"/>
      <c r="E66" s="109"/>
      <c r="F66" s="109"/>
      <c r="G66" s="109"/>
    </row>
    <row r="67" spans="2:7" x14ac:dyDescent="0.3">
      <c r="B67" s="34">
        <v>63</v>
      </c>
      <c r="C67" s="107"/>
      <c r="D67" s="110"/>
      <c r="E67" s="109"/>
      <c r="F67" s="109"/>
      <c r="G67" s="109"/>
    </row>
    <row r="68" spans="2:7" x14ac:dyDescent="0.3">
      <c r="B68" s="34">
        <v>64</v>
      </c>
      <c r="C68" s="107"/>
      <c r="D68" s="110"/>
      <c r="E68" s="109"/>
      <c r="F68" s="109"/>
      <c r="G68" s="109"/>
    </row>
    <row r="69" spans="2:7" x14ac:dyDescent="0.3">
      <c r="B69" s="34">
        <v>65</v>
      </c>
      <c r="C69" s="107"/>
      <c r="D69" s="110"/>
      <c r="E69" s="109"/>
      <c r="F69" s="109"/>
      <c r="G69" s="109"/>
    </row>
    <row r="70" spans="2:7" x14ac:dyDescent="0.3">
      <c r="B70" s="34">
        <v>66</v>
      </c>
      <c r="C70" s="107"/>
      <c r="D70" s="110"/>
      <c r="E70" s="109"/>
      <c r="F70" s="109"/>
      <c r="G70" s="109"/>
    </row>
    <row r="71" spans="2:7" x14ac:dyDescent="0.3">
      <c r="B71" s="34">
        <v>67</v>
      </c>
      <c r="C71" s="107"/>
      <c r="D71" s="110"/>
      <c r="E71" s="109"/>
      <c r="F71" s="109"/>
      <c r="G71" s="109"/>
    </row>
    <row r="72" spans="2:7" x14ac:dyDescent="0.3">
      <c r="B72" s="34">
        <v>68</v>
      </c>
      <c r="C72" s="107"/>
      <c r="D72" s="110"/>
      <c r="E72" s="109"/>
      <c r="F72" s="109"/>
      <c r="G72" s="109"/>
    </row>
    <row r="73" spans="2:7" x14ac:dyDescent="0.3">
      <c r="B73" s="34">
        <v>69</v>
      </c>
      <c r="C73" s="107"/>
      <c r="D73" s="110"/>
      <c r="E73" s="109"/>
      <c r="F73" s="109"/>
      <c r="G73" s="109"/>
    </row>
    <row r="74" spans="2:7" x14ac:dyDescent="0.3">
      <c r="B74" s="34">
        <v>70</v>
      </c>
      <c r="C74" s="107"/>
      <c r="D74" s="110"/>
      <c r="E74" s="109"/>
      <c r="F74" s="109"/>
      <c r="G74" s="109"/>
    </row>
    <row r="75" spans="2:7" x14ac:dyDescent="0.3">
      <c r="B75" s="34">
        <v>71</v>
      </c>
      <c r="C75" s="107"/>
      <c r="D75" s="110"/>
      <c r="E75" s="109"/>
      <c r="F75" s="109"/>
      <c r="G75" s="109"/>
    </row>
    <row r="76" spans="2:7" x14ac:dyDescent="0.3">
      <c r="B76" s="34">
        <v>72</v>
      </c>
      <c r="C76" s="107"/>
      <c r="D76" s="110"/>
      <c r="E76" s="109"/>
      <c r="F76" s="109"/>
      <c r="G76" s="109"/>
    </row>
    <row r="77" spans="2:7" x14ac:dyDescent="0.3">
      <c r="B77" s="34">
        <v>73</v>
      </c>
      <c r="C77" s="107"/>
      <c r="D77" s="110"/>
      <c r="E77" s="109"/>
      <c r="F77" s="109"/>
      <c r="G77" s="109"/>
    </row>
    <row r="78" spans="2:7" x14ac:dyDescent="0.3">
      <c r="B78" s="34">
        <v>74</v>
      </c>
      <c r="C78" s="107"/>
      <c r="D78" s="110"/>
      <c r="E78" s="109"/>
      <c r="F78" s="109"/>
      <c r="G78" s="109"/>
    </row>
    <row r="79" spans="2:7" x14ac:dyDescent="0.3">
      <c r="B79" s="34">
        <v>75</v>
      </c>
      <c r="C79" s="107"/>
      <c r="D79" s="110"/>
      <c r="E79" s="109"/>
      <c r="F79" s="109"/>
      <c r="G79" s="109"/>
    </row>
    <row r="80" spans="2:7" x14ac:dyDescent="0.3">
      <c r="B80" s="34">
        <v>76</v>
      </c>
      <c r="C80" s="107"/>
      <c r="D80" s="110"/>
      <c r="E80" s="109"/>
      <c r="F80" s="109"/>
      <c r="G80" s="109"/>
    </row>
    <row r="81" spans="2:7" x14ac:dyDescent="0.3">
      <c r="B81" s="34">
        <v>77</v>
      </c>
      <c r="C81" s="107"/>
      <c r="D81" s="110"/>
      <c r="E81" s="109"/>
      <c r="F81" s="109"/>
      <c r="G81" s="109"/>
    </row>
    <row r="82" spans="2:7" x14ac:dyDescent="0.3">
      <c r="B82" s="34">
        <v>78</v>
      </c>
      <c r="C82" s="107"/>
      <c r="D82" s="110"/>
      <c r="E82" s="109"/>
      <c r="F82" s="109"/>
      <c r="G82" s="109"/>
    </row>
    <row r="83" spans="2:7" x14ac:dyDescent="0.3">
      <c r="B83" s="34">
        <v>79</v>
      </c>
      <c r="C83" s="107"/>
      <c r="D83" s="110"/>
      <c r="E83" s="109"/>
      <c r="F83" s="109"/>
      <c r="G83" s="109"/>
    </row>
    <row r="84" spans="2:7" x14ac:dyDescent="0.3">
      <c r="B84" s="34">
        <v>80</v>
      </c>
      <c r="C84" s="107"/>
      <c r="D84" s="110"/>
      <c r="E84" s="109"/>
      <c r="F84" s="109"/>
      <c r="G84" s="109"/>
    </row>
    <row r="85" spans="2:7" x14ac:dyDescent="0.3">
      <c r="B85" s="34">
        <v>81</v>
      </c>
      <c r="C85" s="107"/>
      <c r="D85" s="110"/>
      <c r="E85" s="109"/>
      <c r="F85" s="109"/>
      <c r="G85" s="109"/>
    </row>
    <row r="86" spans="2:7" x14ac:dyDescent="0.3">
      <c r="B86" s="34">
        <v>82</v>
      </c>
      <c r="C86" s="107"/>
      <c r="D86" s="110"/>
      <c r="E86" s="109"/>
      <c r="F86" s="109"/>
      <c r="G86" s="109"/>
    </row>
    <row r="87" spans="2:7" x14ac:dyDescent="0.3">
      <c r="B87" s="34">
        <v>83</v>
      </c>
      <c r="C87" s="107"/>
      <c r="D87" s="110"/>
      <c r="E87" s="109"/>
      <c r="F87" s="109"/>
      <c r="G87" s="109"/>
    </row>
    <row r="88" spans="2:7" x14ac:dyDescent="0.3">
      <c r="B88" s="34">
        <v>84</v>
      </c>
      <c r="C88" s="107"/>
      <c r="D88" s="110"/>
      <c r="E88" s="109"/>
      <c r="F88" s="109"/>
      <c r="G88" s="109"/>
    </row>
    <row r="89" spans="2:7" x14ac:dyDescent="0.3">
      <c r="B89" s="34">
        <v>85</v>
      </c>
      <c r="C89" s="107"/>
      <c r="D89" s="110"/>
      <c r="E89" s="109"/>
      <c r="F89" s="109"/>
      <c r="G89" s="109"/>
    </row>
    <row r="90" spans="2:7" x14ac:dyDescent="0.3">
      <c r="B90" s="34">
        <v>86</v>
      </c>
      <c r="C90" s="107"/>
      <c r="D90" s="110"/>
      <c r="E90" s="109"/>
      <c r="F90" s="109"/>
      <c r="G90" s="109"/>
    </row>
    <row r="91" spans="2:7" x14ac:dyDescent="0.3">
      <c r="B91" s="34">
        <v>87</v>
      </c>
      <c r="C91" s="107"/>
      <c r="D91" s="110"/>
      <c r="E91" s="109"/>
      <c r="F91" s="109"/>
      <c r="G91" s="109"/>
    </row>
    <row r="92" spans="2:7" x14ac:dyDescent="0.3">
      <c r="B92" s="34">
        <v>88</v>
      </c>
      <c r="C92" s="107"/>
      <c r="D92" s="110"/>
      <c r="E92" s="109"/>
      <c r="F92" s="109"/>
      <c r="G92" s="109"/>
    </row>
    <row r="93" spans="2:7" x14ac:dyDescent="0.3">
      <c r="B93" s="34">
        <v>89</v>
      </c>
      <c r="C93" s="107"/>
      <c r="D93" s="110"/>
      <c r="E93" s="109"/>
      <c r="F93" s="109"/>
      <c r="G93" s="109"/>
    </row>
    <row r="94" spans="2:7" x14ac:dyDescent="0.3">
      <c r="B94" s="34">
        <v>90</v>
      </c>
      <c r="C94" s="107"/>
      <c r="D94" s="110"/>
      <c r="E94" s="109"/>
      <c r="F94" s="109"/>
      <c r="G94" s="109"/>
    </row>
    <row r="95" spans="2:7" x14ac:dyDescent="0.3">
      <c r="B95" s="34">
        <v>91</v>
      </c>
      <c r="C95" s="107"/>
      <c r="D95" s="110"/>
      <c r="E95" s="109"/>
      <c r="F95" s="109"/>
      <c r="G95" s="109"/>
    </row>
    <row r="96" spans="2:7" x14ac:dyDescent="0.3">
      <c r="B96" s="34">
        <v>92</v>
      </c>
      <c r="C96" s="107"/>
      <c r="D96" s="110"/>
      <c r="E96" s="109"/>
      <c r="F96" s="109"/>
      <c r="G96" s="109"/>
    </row>
    <row r="97" spans="2:7" x14ac:dyDescent="0.3">
      <c r="B97" s="34">
        <v>93</v>
      </c>
      <c r="C97" s="107"/>
      <c r="D97" s="110"/>
      <c r="E97" s="109"/>
      <c r="F97" s="109"/>
      <c r="G97" s="109"/>
    </row>
    <row r="98" spans="2:7" x14ac:dyDescent="0.3">
      <c r="B98" s="34">
        <v>94</v>
      </c>
      <c r="C98" s="107"/>
      <c r="D98" s="110"/>
      <c r="E98" s="109"/>
      <c r="F98" s="109"/>
      <c r="G98" s="109"/>
    </row>
    <row r="99" spans="2:7" x14ac:dyDescent="0.3">
      <c r="B99" s="34">
        <v>95</v>
      </c>
      <c r="C99" s="107"/>
      <c r="D99" s="110"/>
      <c r="E99" s="109"/>
      <c r="F99" s="109"/>
      <c r="G99" s="109"/>
    </row>
    <row r="100" spans="2:7" x14ac:dyDescent="0.3">
      <c r="B100" s="34">
        <v>96</v>
      </c>
      <c r="C100" s="107"/>
      <c r="D100" s="110"/>
      <c r="E100" s="109"/>
      <c r="F100" s="109"/>
      <c r="G100" s="109"/>
    </row>
  </sheetData>
  <sheetProtection algorithmName="SHA-512" hashValue="RRgwbzaeSx3yAtR/BUfRrP68e6TVMsr+Fhgj4Uxmh6NTpw4BakLRtGv3QcR8cg6umqrAOsDwVgK6/6LQE+XK0Q==" saltValue="qGzgx1pXWO4afXBZ/myLjQ==" spinCount="100000" sheet="1" objects="1" scenarios="1"/>
  <mergeCells count="4">
    <mergeCell ref="E3:G3"/>
    <mergeCell ref="B3:B4"/>
    <mergeCell ref="C3:C4"/>
    <mergeCell ref="D3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B2:U40"/>
  <sheetViews>
    <sheetView zoomScale="70" zoomScaleNormal="70" workbookViewId="0">
      <selection activeCell="Z24" sqref="Z24"/>
    </sheetView>
  </sheetViews>
  <sheetFormatPr baseColWidth="10" defaultColWidth="11.44140625" defaultRowHeight="14.4" x14ac:dyDescent="0.3"/>
  <cols>
    <col min="1" max="1" width="4.109375" style="10" customWidth="1"/>
    <col min="2" max="3" width="11.44140625" style="10"/>
    <col min="4" max="4" width="25.6640625" style="10" bestFit="1" customWidth="1"/>
    <col min="5" max="5" width="11.44140625" style="10"/>
    <col min="6" max="6" width="11.5546875" style="10" customWidth="1"/>
    <col min="7" max="7" width="11.44140625" style="10"/>
    <col min="8" max="8" width="14.33203125" style="10" customWidth="1"/>
    <col min="9" max="9" width="15.109375" style="10" customWidth="1"/>
    <col min="10" max="12" width="11.44140625" style="10"/>
    <col min="13" max="13" width="12.5546875" style="10" customWidth="1"/>
    <col min="14" max="14" width="12.44140625" style="10" customWidth="1"/>
    <col min="15" max="15" width="11.44140625" style="10"/>
    <col min="16" max="16" width="21.33203125" style="10" bestFit="1" customWidth="1"/>
    <col min="17" max="16384" width="11.44140625" style="10"/>
  </cols>
  <sheetData>
    <row r="2" spans="2:21" x14ac:dyDescent="0.3">
      <c r="Q2" s="13"/>
      <c r="R2" s="13"/>
      <c r="S2" s="13"/>
    </row>
    <row r="3" spans="2:21" ht="20.25" customHeight="1" x14ac:dyDescent="0.35">
      <c r="B3" s="184" t="s">
        <v>47</v>
      </c>
      <c r="C3" s="185"/>
      <c r="D3" s="185"/>
      <c r="E3" s="185"/>
      <c r="F3" s="183" t="s">
        <v>48</v>
      </c>
      <c r="G3" s="179"/>
      <c r="H3" s="179"/>
      <c r="I3" s="179"/>
      <c r="J3" s="179" t="s">
        <v>49</v>
      </c>
      <c r="K3" s="179"/>
      <c r="L3" s="179"/>
      <c r="M3" s="179"/>
      <c r="N3" s="179"/>
      <c r="O3" s="35" t="s">
        <v>50</v>
      </c>
      <c r="P3" s="36" t="s">
        <v>51</v>
      </c>
      <c r="Q3" s="13"/>
      <c r="R3" s="176" t="s">
        <v>52</v>
      </c>
      <c r="S3" s="177"/>
      <c r="T3" s="177"/>
      <c r="U3" s="178"/>
    </row>
    <row r="4" spans="2:21" s="14" customFormat="1" ht="77.099999999999994" customHeight="1" x14ac:dyDescent="0.3">
      <c r="B4" s="37" t="s">
        <v>53</v>
      </c>
      <c r="C4" s="37" t="s">
        <v>54</v>
      </c>
      <c r="D4" s="38" t="s">
        <v>55</v>
      </c>
      <c r="E4" s="37" t="s">
        <v>56</v>
      </c>
      <c r="F4" s="37" t="s">
        <v>57</v>
      </c>
      <c r="G4" s="37" t="s">
        <v>58</v>
      </c>
      <c r="H4" s="39" t="s">
        <v>59</v>
      </c>
      <c r="I4" s="37" t="s">
        <v>60</v>
      </c>
      <c r="J4" s="39" t="s">
        <v>61</v>
      </c>
      <c r="K4" s="37" t="s">
        <v>62</v>
      </c>
      <c r="L4" s="37" t="s">
        <v>63</v>
      </c>
      <c r="M4" s="37" t="s">
        <v>64</v>
      </c>
      <c r="N4" s="37" t="s">
        <v>65</v>
      </c>
      <c r="O4" s="39" t="s">
        <v>66</v>
      </c>
      <c r="P4" s="40"/>
      <c r="Q4" s="41"/>
      <c r="R4" s="37" t="s">
        <v>67</v>
      </c>
      <c r="S4" s="39" t="s">
        <v>68</v>
      </c>
      <c r="T4" s="37" t="s">
        <v>69</v>
      </c>
      <c r="U4" s="37" t="s">
        <v>70</v>
      </c>
    </row>
    <row r="5" spans="2:21" x14ac:dyDescent="0.3">
      <c r="B5" s="109"/>
      <c r="C5" s="111"/>
      <c r="D5" s="112"/>
      <c r="E5" s="109"/>
      <c r="F5" s="113"/>
      <c r="G5" s="109"/>
      <c r="H5" s="109"/>
      <c r="I5" s="109"/>
      <c r="J5" s="109"/>
      <c r="K5" s="109"/>
      <c r="L5" s="109"/>
      <c r="M5" s="109"/>
      <c r="N5" s="113"/>
      <c r="O5" s="113"/>
      <c r="P5" s="109"/>
      <c r="Q5" s="13"/>
      <c r="R5" s="46" t="str">
        <f>IF(F5="","",AVERAGE(F5:F6))</f>
        <v/>
      </c>
      <c r="S5" s="46" t="str">
        <f>IF(G5="","",AVERAGE(G5:G6))</f>
        <v/>
      </c>
      <c r="T5" s="46" t="str">
        <f t="shared" ref="T5:U5" si="0">IF(H5="","",AVERAGE(H5:H6))</f>
        <v/>
      </c>
      <c r="U5" s="46" t="str">
        <f t="shared" si="0"/>
        <v/>
      </c>
    </row>
    <row r="6" spans="2:21" x14ac:dyDescent="0.3">
      <c r="B6" s="109"/>
      <c r="C6" s="111"/>
      <c r="D6" s="112"/>
      <c r="E6" s="109"/>
      <c r="F6" s="113"/>
      <c r="G6" s="109"/>
      <c r="H6" s="109"/>
      <c r="I6" s="114"/>
      <c r="J6" s="109"/>
      <c r="K6" s="109"/>
      <c r="L6" s="109"/>
      <c r="M6" s="109"/>
      <c r="N6" s="113"/>
      <c r="O6" s="115"/>
      <c r="P6" s="109"/>
      <c r="Q6" s="13"/>
      <c r="R6" s="46"/>
      <c r="S6" s="46"/>
      <c r="T6" s="46"/>
      <c r="U6" s="46"/>
    </row>
    <row r="7" spans="2:21" x14ac:dyDescent="0.3">
      <c r="B7" s="109"/>
      <c r="C7" s="111"/>
      <c r="D7" s="112"/>
      <c r="E7" s="109"/>
      <c r="F7" s="113"/>
      <c r="G7" s="109"/>
      <c r="H7" s="109"/>
      <c r="I7" s="114"/>
      <c r="J7" s="109"/>
      <c r="K7" s="109"/>
      <c r="L7" s="109"/>
      <c r="M7" s="109"/>
      <c r="N7" s="113"/>
      <c r="O7" s="113"/>
      <c r="P7" s="109"/>
      <c r="Q7" s="13"/>
      <c r="R7" s="46" t="str">
        <f t="shared" ref="R7:R27" si="1">IF(F7="","",AVERAGE(F7:F8))</f>
        <v/>
      </c>
      <c r="S7" s="46" t="str">
        <f t="shared" ref="S7:S27" si="2">IF(G7="","",AVERAGE(G7:G8))</f>
        <v/>
      </c>
      <c r="T7" s="46" t="str">
        <f t="shared" ref="T7:T27" si="3">IF(H7="","",AVERAGE(H7:H8))</f>
        <v/>
      </c>
      <c r="U7" s="46" t="str">
        <f t="shared" ref="U7:U27" si="4">IF(I7="","",AVERAGE(I7:I8))</f>
        <v/>
      </c>
    </row>
    <row r="8" spans="2:21" x14ac:dyDescent="0.3">
      <c r="B8" s="109"/>
      <c r="C8" s="111"/>
      <c r="D8" s="112"/>
      <c r="E8" s="109"/>
      <c r="F8" s="113"/>
      <c r="G8" s="109"/>
      <c r="H8" s="109"/>
      <c r="I8" s="114"/>
      <c r="J8" s="109"/>
      <c r="K8" s="109"/>
      <c r="L8" s="109"/>
      <c r="M8" s="109"/>
      <c r="N8" s="113"/>
      <c r="O8" s="115"/>
      <c r="P8" s="109"/>
      <c r="Q8" s="13"/>
      <c r="R8" s="46"/>
      <c r="S8" s="46"/>
      <c r="T8" s="46"/>
      <c r="U8" s="46"/>
    </row>
    <row r="9" spans="2:21" x14ac:dyDescent="0.3">
      <c r="B9" s="109"/>
      <c r="C9" s="111"/>
      <c r="D9" s="109"/>
      <c r="E9" s="109"/>
      <c r="F9" s="113"/>
      <c r="G9" s="109"/>
      <c r="H9" s="109"/>
      <c r="I9" s="114"/>
      <c r="J9" s="109"/>
      <c r="K9" s="109"/>
      <c r="L9" s="109"/>
      <c r="M9" s="109"/>
      <c r="N9" s="113"/>
      <c r="O9" s="113"/>
      <c r="P9" s="109"/>
      <c r="Q9" s="13"/>
      <c r="R9" s="46" t="str">
        <f t="shared" si="1"/>
        <v/>
      </c>
      <c r="S9" s="46" t="str">
        <f t="shared" si="2"/>
        <v/>
      </c>
      <c r="T9" s="46" t="str">
        <f t="shared" si="3"/>
        <v/>
      </c>
      <c r="U9" s="46" t="str">
        <f t="shared" si="4"/>
        <v/>
      </c>
    </row>
    <row r="10" spans="2:21" x14ac:dyDescent="0.3">
      <c r="B10" s="109"/>
      <c r="C10" s="111"/>
      <c r="D10" s="109"/>
      <c r="E10" s="109"/>
      <c r="F10" s="113"/>
      <c r="G10" s="109"/>
      <c r="H10" s="109"/>
      <c r="I10" s="114"/>
      <c r="J10" s="109"/>
      <c r="K10" s="109"/>
      <c r="L10" s="109"/>
      <c r="M10" s="109"/>
      <c r="N10" s="113"/>
      <c r="O10" s="115"/>
      <c r="P10" s="109"/>
      <c r="Q10" s="13"/>
      <c r="R10" s="46"/>
      <c r="S10" s="46"/>
      <c r="T10" s="46"/>
      <c r="U10" s="46"/>
    </row>
    <row r="11" spans="2:21" x14ac:dyDescent="0.3">
      <c r="B11" s="109"/>
      <c r="C11" s="111"/>
      <c r="D11" s="109"/>
      <c r="E11" s="109"/>
      <c r="F11" s="113"/>
      <c r="G11" s="109"/>
      <c r="H11" s="109"/>
      <c r="I11" s="114"/>
      <c r="J11" s="109"/>
      <c r="K11" s="109"/>
      <c r="L11" s="109"/>
      <c r="M11" s="109"/>
      <c r="N11" s="113"/>
      <c r="O11" s="113"/>
      <c r="P11" s="109"/>
      <c r="Q11" s="13"/>
      <c r="R11" s="46" t="str">
        <f t="shared" si="1"/>
        <v/>
      </c>
      <c r="S11" s="46" t="str">
        <f t="shared" si="2"/>
        <v/>
      </c>
      <c r="T11" s="46" t="str">
        <f t="shared" si="3"/>
        <v/>
      </c>
      <c r="U11" s="46" t="str">
        <f t="shared" si="4"/>
        <v/>
      </c>
    </row>
    <row r="12" spans="2:21" x14ac:dyDescent="0.3">
      <c r="B12" s="109"/>
      <c r="C12" s="111"/>
      <c r="D12" s="109"/>
      <c r="E12" s="109"/>
      <c r="F12" s="113"/>
      <c r="G12" s="109"/>
      <c r="H12" s="109"/>
      <c r="I12" s="114"/>
      <c r="J12" s="109"/>
      <c r="K12" s="109"/>
      <c r="L12" s="109"/>
      <c r="M12" s="109"/>
      <c r="N12" s="113"/>
      <c r="O12" s="115"/>
      <c r="P12" s="109"/>
      <c r="Q12" s="13"/>
      <c r="R12" s="46"/>
      <c r="S12" s="46"/>
      <c r="T12" s="46"/>
      <c r="U12" s="46"/>
    </row>
    <row r="13" spans="2:21" x14ac:dyDescent="0.3">
      <c r="B13" s="109"/>
      <c r="C13" s="111"/>
      <c r="D13" s="109"/>
      <c r="E13" s="109"/>
      <c r="F13" s="113"/>
      <c r="G13" s="109"/>
      <c r="H13" s="109"/>
      <c r="I13" s="114"/>
      <c r="J13" s="109"/>
      <c r="K13" s="109"/>
      <c r="L13" s="109"/>
      <c r="M13" s="109"/>
      <c r="N13" s="113"/>
      <c r="O13" s="113"/>
      <c r="P13" s="109"/>
      <c r="Q13" s="13"/>
      <c r="R13" s="46" t="str">
        <f t="shared" si="1"/>
        <v/>
      </c>
      <c r="S13" s="46" t="str">
        <f t="shared" si="2"/>
        <v/>
      </c>
      <c r="T13" s="46" t="str">
        <f t="shared" si="3"/>
        <v/>
      </c>
      <c r="U13" s="46" t="str">
        <f t="shared" si="4"/>
        <v/>
      </c>
    </row>
    <row r="14" spans="2:21" x14ac:dyDescent="0.3">
      <c r="B14" s="109"/>
      <c r="C14" s="111"/>
      <c r="D14" s="109"/>
      <c r="E14" s="109"/>
      <c r="F14" s="113"/>
      <c r="G14" s="109"/>
      <c r="H14" s="109"/>
      <c r="I14" s="114"/>
      <c r="J14" s="109"/>
      <c r="K14" s="109"/>
      <c r="L14" s="109"/>
      <c r="M14" s="109"/>
      <c r="N14" s="113"/>
      <c r="O14" s="115"/>
      <c r="P14" s="109"/>
      <c r="Q14" s="13"/>
      <c r="R14" s="46"/>
      <c r="S14" s="46"/>
      <c r="T14" s="46"/>
      <c r="U14" s="46"/>
    </row>
    <row r="15" spans="2:21" x14ac:dyDescent="0.3">
      <c r="B15" s="109"/>
      <c r="C15" s="111"/>
      <c r="D15" s="109"/>
      <c r="E15" s="109"/>
      <c r="F15" s="113"/>
      <c r="G15" s="109"/>
      <c r="H15" s="109"/>
      <c r="I15" s="114"/>
      <c r="J15" s="109"/>
      <c r="K15" s="109"/>
      <c r="L15" s="109"/>
      <c r="M15" s="109"/>
      <c r="N15" s="113"/>
      <c r="O15" s="113"/>
      <c r="P15" s="109"/>
      <c r="Q15" s="13"/>
      <c r="R15" s="46" t="str">
        <f>IF(F15="","",AVERAGE(F15:F16))</f>
        <v/>
      </c>
      <c r="S15" s="46" t="str">
        <f t="shared" si="2"/>
        <v/>
      </c>
      <c r="T15" s="46" t="str">
        <f t="shared" si="3"/>
        <v/>
      </c>
      <c r="U15" s="46" t="str">
        <f t="shared" si="4"/>
        <v/>
      </c>
    </row>
    <row r="16" spans="2:21" x14ac:dyDescent="0.3">
      <c r="B16" s="109"/>
      <c r="C16" s="111"/>
      <c r="D16" s="109"/>
      <c r="E16" s="109"/>
      <c r="F16" s="113"/>
      <c r="G16" s="109"/>
      <c r="H16" s="109"/>
      <c r="I16" s="114"/>
      <c r="J16" s="109"/>
      <c r="K16" s="109"/>
      <c r="L16" s="109"/>
      <c r="M16" s="109"/>
      <c r="N16" s="113"/>
      <c r="O16" s="115"/>
      <c r="P16" s="109"/>
      <c r="Q16" s="13"/>
      <c r="R16" s="46"/>
      <c r="S16" s="46"/>
      <c r="T16" s="46"/>
      <c r="U16" s="46"/>
    </row>
    <row r="17" spans="2:21" x14ac:dyDescent="0.3">
      <c r="B17" s="109"/>
      <c r="C17" s="111"/>
      <c r="D17" s="116"/>
      <c r="E17" s="109"/>
      <c r="F17" s="113"/>
      <c r="G17" s="109"/>
      <c r="H17" s="109"/>
      <c r="I17" s="114"/>
      <c r="J17" s="109"/>
      <c r="K17" s="109"/>
      <c r="L17" s="109"/>
      <c r="M17" s="109"/>
      <c r="N17" s="113"/>
      <c r="O17" s="115"/>
      <c r="P17" s="109"/>
      <c r="Q17" s="13"/>
      <c r="R17" s="46" t="str">
        <f t="shared" si="1"/>
        <v/>
      </c>
      <c r="S17" s="46" t="str">
        <f t="shared" si="2"/>
        <v/>
      </c>
      <c r="T17" s="46" t="str">
        <f t="shared" si="3"/>
        <v/>
      </c>
      <c r="U17" s="46" t="str">
        <f t="shared" si="4"/>
        <v/>
      </c>
    </row>
    <row r="18" spans="2:21" x14ac:dyDescent="0.3">
      <c r="B18" s="109"/>
      <c r="C18" s="111"/>
      <c r="D18" s="116"/>
      <c r="E18" s="109"/>
      <c r="F18" s="113"/>
      <c r="G18" s="109"/>
      <c r="H18" s="109"/>
      <c r="I18" s="114"/>
      <c r="J18" s="109"/>
      <c r="K18" s="109"/>
      <c r="L18" s="109"/>
      <c r="M18" s="109"/>
      <c r="N18" s="113"/>
      <c r="O18" s="115"/>
      <c r="P18" s="109"/>
      <c r="Q18" s="13"/>
      <c r="R18" s="46"/>
      <c r="S18" s="46"/>
      <c r="T18" s="46"/>
      <c r="U18" s="46"/>
    </row>
    <row r="19" spans="2:21" x14ac:dyDescent="0.3">
      <c r="B19" s="109"/>
      <c r="C19" s="111"/>
      <c r="D19" s="116"/>
      <c r="E19" s="109"/>
      <c r="F19" s="113"/>
      <c r="G19" s="109"/>
      <c r="H19" s="109"/>
      <c r="I19" s="114"/>
      <c r="J19" s="109"/>
      <c r="K19" s="109"/>
      <c r="L19" s="109"/>
      <c r="M19" s="109"/>
      <c r="N19" s="113"/>
      <c r="O19" s="113"/>
      <c r="P19" s="109"/>
      <c r="Q19" s="13"/>
      <c r="R19" s="46" t="str">
        <f t="shared" si="1"/>
        <v/>
      </c>
      <c r="S19" s="46" t="str">
        <f t="shared" si="2"/>
        <v/>
      </c>
      <c r="T19" s="46" t="str">
        <f t="shared" si="3"/>
        <v/>
      </c>
      <c r="U19" s="46" t="str">
        <f t="shared" si="4"/>
        <v/>
      </c>
    </row>
    <row r="20" spans="2:21" x14ac:dyDescent="0.3">
      <c r="B20" s="109"/>
      <c r="C20" s="111"/>
      <c r="D20" s="116"/>
      <c r="E20" s="109"/>
      <c r="F20" s="113"/>
      <c r="G20" s="109"/>
      <c r="H20" s="109"/>
      <c r="I20" s="114"/>
      <c r="J20" s="109"/>
      <c r="K20" s="109"/>
      <c r="L20" s="109"/>
      <c r="M20" s="109"/>
      <c r="N20" s="113"/>
      <c r="O20" s="115"/>
      <c r="P20" s="109"/>
      <c r="Q20" s="13"/>
      <c r="R20" s="46"/>
      <c r="S20" s="46"/>
      <c r="T20" s="46"/>
      <c r="U20" s="46"/>
    </row>
    <row r="21" spans="2:21" x14ac:dyDescent="0.3">
      <c r="B21" s="109"/>
      <c r="C21" s="111"/>
      <c r="D21" s="116"/>
      <c r="E21" s="109"/>
      <c r="F21" s="113"/>
      <c r="G21" s="109"/>
      <c r="H21" s="109"/>
      <c r="I21" s="109"/>
      <c r="J21" s="109"/>
      <c r="K21" s="109"/>
      <c r="L21" s="109"/>
      <c r="M21" s="109"/>
      <c r="N21" s="109"/>
      <c r="O21" s="115"/>
      <c r="P21" s="109"/>
      <c r="Q21" s="13"/>
      <c r="R21" s="46" t="str">
        <f t="shared" si="1"/>
        <v/>
      </c>
      <c r="S21" s="46" t="str">
        <f t="shared" si="2"/>
        <v/>
      </c>
      <c r="T21" s="46" t="str">
        <f t="shared" si="3"/>
        <v/>
      </c>
      <c r="U21" s="46" t="str">
        <f t="shared" si="4"/>
        <v/>
      </c>
    </row>
    <row r="22" spans="2:21" x14ac:dyDescent="0.3">
      <c r="B22" s="109"/>
      <c r="C22" s="111"/>
      <c r="D22" s="116"/>
      <c r="E22" s="109"/>
      <c r="F22" s="113"/>
      <c r="G22" s="109"/>
      <c r="H22" s="109"/>
      <c r="I22" s="109"/>
      <c r="J22" s="109"/>
      <c r="K22" s="109"/>
      <c r="L22" s="109"/>
      <c r="M22" s="109"/>
      <c r="N22" s="109"/>
      <c r="O22" s="115"/>
      <c r="P22" s="109"/>
      <c r="Q22" s="13"/>
      <c r="R22" s="46"/>
      <c r="S22" s="46"/>
      <c r="T22" s="46"/>
      <c r="U22" s="46"/>
    </row>
    <row r="23" spans="2:21" x14ac:dyDescent="0.3">
      <c r="B23" s="109"/>
      <c r="C23" s="111"/>
      <c r="D23" s="116"/>
      <c r="E23" s="109"/>
      <c r="F23" s="113"/>
      <c r="G23" s="109"/>
      <c r="H23" s="109"/>
      <c r="I23" s="109"/>
      <c r="J23" s="113"/>
      <c r="K23" s="109"/>
      <c r="L23" s="109"/>
      <c r="M23" s="109"/>
      <c r="N23" s="109"/>
      <c r="O23" s="115"/>
      <c r="P23" s="109"/>
      <c r="Q23" s="13"/>
      <c r="R23" s="46" t="str">
        <f t="shared" si="1"/>
        <v/>
      </c>
      <c r="S23" s="46" t="str">
        <f t="shared" si="2"/>
        <v/>
      </c>
      <c r="T23" s="46" t="str">
        <f t="shared" si="3"/>
        <v/>
      </c>
      <c r="U23" s="46" t="str">
        <f t="shared" si="4"/>
        <v/>
      </c>
    </row>
    <row r="24" spans="2:21" x14ac:dyDescent="0.3">
      <c r="B24" s="109"/>
      <c r="C24" s="111"/>
      <c r="D24" s="116"/>
      <c r="E24" s="109"/>
      <c r="F24" s="113"/>
      <c r="G24" s="109"/>
      <c r="H24" s="109"/>
      <c r="I24" s="109"/>
      <c r="J24" s="113"/>
      <c r="K24" s="109"/>
      <c r="L24" s="109"/>
      <c r="M24" s="109"/>
      <c r="N24" s="109"/>
      <c r="O24" s="115"/>
      <c r="P24" s="109"/>
      <c r="Q24" s="13"/>
      <c r="R24" s="46"/>
      <c r="S24" s="46"/>
      <c r="T24" s="46"/>
      <c r="U24" s="46"/>
    </row>
    <row r="25" spans="2:21" x14ac:dyDescent="0.3">
      <c r="B25" s="109"/>
      <c r="C25" s="111"/>
      <c r="D25" s="116"/>
      <c r="E25" s="109"/>
      <c r="F25" s="113"/>
      <c r="G25" s="109"/>
      <c r="H25" s="109"/>
      <c r="I25" s="109"/>
      <c r="J25" s="113"/>
      <c r="K25" s="109"/>
      <c r="L25" s="109"/>
      <c r="M25" s="109"/>
      <c r="N25" s="109"/>
      <c r="O25" s="115"/>
      <c r="P25" s="109"/>
      <c r="Q25" s="13"/>
      <c r="R25" s="46" t="str">
        <f t="shared" si="1"/>
        <v/>
      </c>
      <c r="S25" s="46" t="str">
        <f t="shared" si="2"/>
        <v/>
      </c>
      <c r="T25" s="46" t="str">
        <f t="shared" si="3"/>
        <v/>
      </c>
      <c r="U25" s="46" t="str">
        <f t="shared" si="4"/>
        <v/>
      </c>
    </row>
    <row r="26" spans="2:21" x14ac:dyDescent="0.3">
      <c r="B26" s="109"/>
      <c r="C26" s="111"/>
      <c r="D26" s="116"/>
      <c r="E26" s="109"/>
      <c r="F26" s="113"/>
      <c r="G26" s="109"/>
      <c r="H26" s="109"/>
      <c r="I26" s="109"/>
      <c r="J26" s="113"/>
      <c r="K26" s="109"/>
      <c r="L26" s="109"/>
      <c r="M26" s="109"/>
      <c r="N26" s="109"/>
      <c r="O26" s="115"/>
      <c r="P26" s="109"/>
      <c r="Q26" s="13"/>
      <c r="R26" s="46"/>
      <c r="S26" s="46"/>
      <c r="T26" s="46"/>
      <c r="U26" s="46"/>
    </row>
    <row r="27" spans="2:21" x14ac:dyDescent="0.3">
      <c r="B27" s="109"/>
      <c r="C27" s="111"/>
      <c r="D27" s="116"/>
      <c r="E27" s="109"/>
      <c r="F27" s="113"/>
      <c r="G27" s="109"/>
      <c r="H27" s="109"/>
      <c r="I27" s="109"/>
      <c r="J27" s="113"/>
      <c r="K27" s="109"/>
      <c r="L27" s="109"/>
      <c r="M27" s="109"/>
      <c r="N27" s="109"/>
      <c r="O27" s="115"/>
      <c r="P27" s="109"/>
      <c r="Q27" s="13"/>
      <c r="R27" s="46" t="str">
        <f t="shared" si="1"/>
        <v/>
      </c>
      <c r="S27" s="46" t="str">
        <f t="shared" si="2"/>
        <v/>
      </c>
      <c r="T27" s="46" t="str">
        <f t="shared" si="3"/>
        <v/>
      </c>
      <c r="U27" s="46" t="str">
        <f t="shared" si="4"/>
        <v/>
      </c>
    </row>
    <row r="28" spans="2:21" x14ac:dyDescent="0.3">
      <c r="B28" s="109"/>
      <c r="C28" s="109"/>
      <c r="D28" s="116"/>
      <c r="E28" s="109"/>
      <c r="F28" s="113"/>
      <c r="G28" s="109"/>
      <c r="H28" s="109"/>
      <c r="I28" s="109"/>
      <c r="J28" s="113"/>
      <c r="K28" s="109"/>
      <c r="L28" s="109"/>
      <c r="M28" s="109"/>
      <c r="N28" s="109"/>
      <c r="O28" s="115"/>
      <c r="P28" s="109"/>
      <c r="Q28" s="13"/>
      <c r="R28" s="46"/>
      <c r="S28" s="46"/>
      <c r="T28" s="46"/>
      <c r="U28" s="46"/>
    </row>
    <row r="29" spans="2:21" x14ac:dyDescent="0.3">
      <c r="B29" s="43" t="s">
        <v>71</v>
      </c>
      <c r="C29" s="42"/>
      <c r="D29" s="43" t="s">
        <v>72</v>
      </c>
      <c r="E29" s="42"/>
      <c r="F29" s="43" t="s">
        <v>73</v>
      </c>
      <c r="G29" s="43" t="s">
        <v>58</v>
      </c>
      <c r="H29" s="182" t="s">
        <v>74</v>
      </c>
      <c r="I29" s="42"/>
      <c r="J29" s="42">
        <f>SUM(J5:J28)</f>
        <v>0</v>
      </c>
      <c r="K29" s="42">
        <f>SUM(K5:K28)</f>
        <v>0</v>
      </c>
      <c r="L29" s="42">
        <f>SUM(L5:L28)</f>
        <v>0</v>
      </c>
      <c r="M29" s="42">
        <f>SUM(M5:M28)</f>
        <v>0</v>
      </c>
      <c r="N29" s="42">
        <f>SUM(N5:N28)</f>
        <v>0</v>
      </c>
      <c r="O29" s="42">
        <f>SUM(O5:O27)</f>
        <v>0</v>
      </c>
      <c r="P29" s="42"/>
      <c r="Q29" s="13"/>
      <c r="R29" s="42">
        <f>SUM(R5:R28)</f>
        <v>0</v>
      </c>
      <c r="S29" s="42">
        <f t="shared" ref="S29:U29" si="5">SUM(S5:S28)</f>
        <v>0</v>
      </c>
      <c r="T29" s="42">
        <f t="shared" si="5"/>
        <v>0</v>
      </c>
      <c r="U29" s="42">
        <f t="shared" si="5"/>
        <v>0</v>
      </c>
    </row>
    <row r="30" spans="2:21" x14ac:dyDescent="0.3">
      <c r="B30" s="44"/>
      <c r="C30" s="44"/>
      <c r="D30" s="44"/>
      <c r="E30" s="44"/>
      <c r="F30" s="44"/>
      <c r="G30" s="44"/>
      <c r="H30" s="182"/>
      <c r="I30" s="44"/>
      <c r="J30" s="44"/>
      <c r="K30" s="44"/>
      <c r="L30" s="44"/>
      <c r="M30" s="44"/>
      <c r="N30" s="44"/>
      <c r="O30" s="44"/>
      <c r="P30" s="44"/>
      <c r="Q30" s="13"/>
      <c r="R30" s="13"/>
      <c r="S30" s="13"/>
    </row>
    <row r="31" spans="2:21" x14ac:dyDescent="0.3">
      <c r="B31" s="44"/>
      <c r="C31" s="44"/>
      <c r="G31" s="44"/>
      <c r="H31" s="44"/>
      <c r="I31" s="44"/>
      <c r="J31" s="44"/>
      <c r="K31" s="44"/>
      <c r="N31" s="44"/>
      <c r="O31" s="44"/>
      <c r="P31" s="44"/>
      <c r="Q31" s="13"/>
      <c r="R31" s="13"/>
      <c r="S31" s="13"/>
    </row>
    <row r="32" spans="2:21" ht="15" thickBot="1" x14ac:dyDescent="0.35">
      <c r="B32" s="44"/>
      <c r="C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13"/>
      <c r="R32" s="13"/>
      <c r="S32" s="13"/>
    </row>
    <row r="33" spans="2:19" ht="18.600000000000001" thickBot="1" x14ac:dyDescent="0.4">
      <c r="B33" s="12"/>
      <c r="C33" s="12"/>
      <c r="D33" s="180" t="s">
        <v>75</v>
      </c>
      <c r="E33" s="181"/>
      <c r="F33" s="47" t="str">
        <f>IFERROR(T29/(R29-U29),"")</f>
        <v/>
      </c>
      <c r="G33" s="12"/>
      <c r="H33" s="12"/>
      <c r="I33" s="44"/>
      <c r="J33" s="12"/>
      <c r="K33" s="12"/>
      <c r="L33" s="12"/>
      <c r="M33" s="12"/>
      <c r="Q33" s="13"/>
      <c r="R33" s="13"/>
      <c r="S33" s="13"/>
    </row>
    <row r="34" spans="2:19" ht="18" x14ac:dyDescent="0.35">
      <c r="B34" s="12"/>
      <c r="C34" s="12"/>
      <c r="D34" s="48"/>
      <c r="E34" s="48"/>
      <c r="F34" s="49"/>
      <c r="G34" s="12"/>
      <c r="H34" s="12"/>
      <c r="I34" s="44"/>
      <c r="L34" s="12"/>
      <c r="M34" s="12"/>
      <c r="Q34" s="13"/>
      <c r="R34" s="13"/>
      <c r="S34" s="13"/>
    </row>
    <row r="35" spans="2:19" ht="18.600000000000001" thickBot="1" x14ac:dyDescent="0.4">
      <c r="B35" s="12"/>
      <c r="C35" s="44"/>
      <c r="D35" s="54"/>
      <c r="E35" s="48"/>
      <c r="F35" s="48"/>
      <c r="G35" s="12"/>
      <c r="H35" s="12"/>
      <c r="I35" s="42"/>
      <c r="L35" s="12"/>
      <c r="M35" s="12"/>
      <c r="Q35" s="13"/>
      <c r="R35" s="13"/>
      <c r="S35" s="13"/>
    </row>
    <row r="36" spans="2:19" ht="36.6" thickBot="1" x14ac:dyDescent="0.4">
      <c r="B36" s="12"/>
      <c r="C36" s="44"/>
      <c r="D36" s="54"/>
      <c r="E36" s="58" t="s">
        <v>76</v>
      </c>
      <c r="F36" s="59" t="s">
        <v>77</v>
      </c>
      <c r="G36" s="12"/>
      <c r="H36" s="12"/>
      <c r="I36" s="44"/>
      <c r="J36" s="12"/>
      <c r="K36" s="12"/>
      <c r="L36" s="12"/>
      <c r="M36" s="12"/>
    </row>
    <row r="37" spans="2:19" ht="18.600000000000001" thickBot="1" x14ac:dyDescent="0.4">
      <c r="B37" s="12"/>
      <c r="C37" s="12"/>
      <c r="D37" s="55" t="s">
        <v>78</v>
      </c>
      <c r="E37" s="56" t="str">
        <f>IFERROR(J29/S29/2,"")</f>
        <v/>
      </c>
      <c r="F37" s="57" t="str">
        <f>IFERROR(SUM(K29:N29)/S29/2,"")</f>
        <v/>
      </c>
      <c r="G37" s="12"/>
      <c r="H37" s="12"/>
      <c r="I37" s="12"/>
      <c r="J37" s="12"/>
      <c r="K37" s="12"/>
      <c r="L37" s="12"/>
      <c r="M37" s="12"/>
    </row>
    <row r="38" spans="2:19" ht="18" x14ac:dyDescent="0.3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</row>
    <row r="39" spans="2:19" ht="18.600000000000001" thickBot="1" x14ac:dyDescent="0.4">
      <c r="D39" s="50"/>
      <c r="E39" s="50"/>
      <c r="F39" s="50"/>
    </row>
    <row r="40" spans="2:19" ht="18.600000000000001" thickBot="1" x14ac:dyDescent="0.4">
      <c r="D40" s="53" t="s">
        <v>79</v>
      </c>
      <c r="E40" s="52" t="str">
        <f>IFERROR(O29/S29*0.125,"")</f>
        <v/>
      </c>
      <c r="F40" s="50"/>
    </row>
  </sheetData>
  <sheetProtection algorithmName="SHA-512" hashValue="/bZLWSG9i8GFE27FA0fcMuAYAFQlTWYzNESPsU5K+5bKIkLSICp0b1nm9cmc7akDqQRWrtbPaO7+WnqGgMkR6A==" saltValue="bfVBBuqirnnAEnYH1GQ+HQ==" spinCount="100000" sheet="1" objects="1" scenarios="1"/>
  <mergeCells count="6">
    <mergeCell ref="R3:U3"/>
    <mergeCell ref="J3:N3"/>
    <mergeCell ref="D33:E33"/>
    <mergeCell ref="H29:H30"/>
    <mergeCell ref="F3:I3"/>
    <mergeCell ref="B3:E3"/>
  </mergeCells>
  <pageMargins left="0.7" right="0.7" top="0.75" bottom="0.75" header="0.3" footer="0.3"/>
  <ignoredErrors>
    <ignoredError sqref="R5:U1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B1:O39"/>
  <sheetViews>
    <sheetView zoomScale="80" zoomScaleNormal="80" workbookViewId="0">
      <selection activeCell="L28" sqref="L28"/>
    </sheetView>
  </sheetViews>
  <sheetFormatPr baseColWidth="10" defaultColWidth="11.44140625" defaultRowHeight="14.4" x14ac:dyDescent="0.3"/>
  <cols>
    <col min="1" max="1" width="11.44140625" style="10"/>
    <col min="2" max="2" width="25.88671875" style="10" bestFit="1" customWidth="1"/>
    <col min="3" max="5" width="11.44140625" style="10"/>
    <col min="6" max="6" width="5.109375" style="10" customWidth="1"/>
    <col min="7" max="7" width="22.6640625" style="71" bestFit="1" customWidth="1"/>
    <col min="8" max="10" width="11.44140625" style="10"/>
    <col min="11" max="11" width="6.44140625" style="10" customWidth="1"/>
    <col min="12" max="12" width="25.88671875" style="10" bestFit="1" customWidth="1"/>
    <col min="13" max="13" width="18.33203125" style="10" customWidth="1"/>
    <col min="14" max="15" width="10.33203125" style="10" customWidth="1"/>
    <col min="16" max="16384" width="11.44140625" style="10"/>
  </cols>
  <sheetData>
    <row r="1" spans="2:15" ht="15" thickBot="1" x14ac:dyDescent="0.35"/>
    <row r="2" spans="2:15" ht="15" thickBot="1" x14ac:dyDescent="0.35">
      <c r="B2" s="83" t="s">
        <v>16</v>
      </c>
      <c r="C2" s="95"/>
      <c r="D2" s="61"/>
      <c r="E2" s="13"/>
      <c r="F2" s="13"/>
      <c r="G2" s="78"/>
      <c r="H2" s="13"/>
      <c r="I2" s="13"/>
      <c r="J2" s="13"/>
      <c r="K2" s="13"/>
    </row>
    <row r="3" spans="2:15" x14ac:dyDescent="0.3">
      <c r="B3" s="60"/>
      <c r="E3" s="61"/>
      <c r="F3" s="61"/>
      <c r="G3" s="79"/>
      <c r="H3" s="61"/>
      <c r="I3" s="61"/>
      <c r="J3" s="61"/>
      <c r="K3" s="61"/>
      <c r="L3" s="13"/>
      <c r="M3" s="13"/>
      <c r="N3" s="13"/>
      <c r="O3" s="13"/>
    </row>
    <row r="4" spans="2:15" x14ac:dyDescent="0.3">
      <c r="B4" s="186" t="s">
        <v>80</v>
      </c>
      <c r="C4" s="187"/>
      <c r="D4" s="188"/>
      <c r="G4" s="195" t="s">
        <v>81</v>
      </c>
      <c r="H4" s="196"/>
      <c r="I4" s="62"/>
      <c r="J4" s="62"/>
      <c r="K4" s="62"/>
      <c r="L4" s="61"/>
      <c r="M4" s="85"/>
      <c r="N4" s="85"/>
      <c r="O4" s="61"/>
    </row>
    <row r="5" spans="2:15" ht="14.4" customHeight="1" x14ac:dyDescent="0.3">
      <c r="B5" s="189" t="s">
        <v>82</v>
      </c>
      <c r="C5" s="65">
        <v>0</v>
      </c>
      <c r="D5" s="66">
        <v>2</v>
      </c>
      <c r="E5" s="81"/>
      <c r="F5" s="74"/>
      <c r="G5" s="189" t="s">
        <v>82</v>
      </c>
      <c r="H5" s="75">
        <v>2</v>
      </c>
      <c r="I5" s="80"/>
      <c r="J5" s="62"/>
      <c r="K5" s="62"/>
      <c r="L5" s="86"/>
      <c r="M5" s="86"/>
      <c r="N5" s="86"/>
      <c r="O5" s="13"/>
    </row>
    <row r="6" spans="2:15" ht="14.4" customHeight="1" x14ac:dyDescent="0.3">
      <c r="B6" s="190"/>
      <c r="C6" s="93"/>
      <c r="D6" s="94"/>
      <c r="E6" s="81"/>
      <c r="F6" s="74"/>
      <c r="G6" s="190"/>
      <c r="H6" s="84" t="str">
        <f>IFERROR(D6/C2,"")</f>
        <v/>
      </c>
      <c r="I6" s="62"/>
      <c r="J6" s="62"/>
      <c r="K6" s="62"/>
      <c r="L6" s="87"/>
      <c r="M6" s="63"/>
      <c r="N6" s="63"/>
      <c r="O6" s="62"/>
    </row>
    <row r="7" spans="2:15" ht="15" customHeight="1" x14ac:dyDescent="0.3">
      <c r="B7" s="189" t="s">
        <v>83</v>
      </c>
      <c r="C7" s="65">
        <v>0</v>
      </c>
      <c r="D7" s="66">
        <v>2</v>
      </c>
      <c r="E7" s="73"/>
      <c r="F7" s="73"/>
      <c r="G7" s="193" t="s">
        <v>83</v>
      </c>
      <c r="H7" s="75">
        <v>2</v>
      </c>
      <c r="I7" s="80"/>
      <c r="J7" s="62"/>
      <c r="K7" s="62"/>
      <c r="L7" s="87"/>
      <c r="M7" s="62"/>
      <c r="N7" s="88"/>
      <c r="O7" s="62"/>
    </row>
    <row r="8" spans="2:15" x14ac:dyDescent="0.3">
      <c r="B8" s="190"/>
      <c r="C8" s="93"/>
      <c r="D8" s="94"/>
      <c r="E8" s="73"/>
      <c r="F8" s="73"/>
      <c r="G8" s="194"/>
      <c r="H8" s="84" t="str">
        <f>IFERROR(D8/C2,"")</f>
        <v/>
      </c>
      <c r="I8" s="62"/>
      <c r="J8" s="62"/>
      <c r="K8" s="62"/>
      <c r="L8" s="87"/>
      <c r="M8" s="63"/>
      <c r="N8" s="63"/>
      <c r="O8" s="62"/>
    </row>
    <row r="9" spans="2:15" ht="15" customHeight="1" x14ac:dyDescent="0.3">
      <c r="B9" s="189" t="s">
        <v>84</v>
      </c>
      <c r="C9" s="65">
        <v>0</v>
      </c>
      <c r="D9" s="66">
        <v>2</v>
      </c>
      <c r="E9" s="73"/>
      <c r="F9" s="73"/>
      <c r="G9" s="193" t="s">
        <v>84</v>
      </c>
      <c r="H9" s="75">
        <v>2</v>
      </c>
      <c r="I9" s="80"/>
      <c r="J9" s="62"/>
      <c r="K9" s="62"/>
      <c r="L9" s="87"/>
      <c r="M9" s="62"/>
      <c r="N9" s="88"/>
      <c r="O9" s="62"/>
    </row>
    <row r="10" spans="2:15" x14ac:dyDescent="0.3">
      <c r="B10" s="190"/>
      <c r="C10" s="93"/>
      <c r="D10" s="94"/>
      <c r="E10" s="62"/>
      <c r="F10" s="62"/>
      <c r="G10" s="194"/>
      <c r="H10" s="84" t="str">
        <f>IFERROR(D10/C2,"")</f>
        <v/>
      </c>
      <c r="I10" s="62"/>
      <c r="J10" s="62"/>
      <c r="K10" s="62"/>
      <c r="L10" s="87"/>
      <c r="M10" s="63"/>
      <c r="N10" s="63"/>
      <c r="O10" s="62"/>
    </row>
    <row r="11" spans="2:15" x14ac:dyDescent="0.3">
      <c r="K11" s="63"/>
      <c r="L11" s="87"/>
      <c r="M11" s="62"/>
      <c r="N11" s="88"/>
      <c r="O11" s="62"/>
    </row>
    <row r="12" spans="2:15" x14ac:dyDescent="0.3">
      <c r="B12" s="186" t="s">
        <v>85</v>
      </c>
      <c r="C12" s="187"/>
      <c r="D12" s="188"/>
      <c r="K12" s="62"/>
      <c r="L12" s="87"/>
      <c r="M12" s="89"/>
      <c r="N12" s="63"/>
      <c r="O12" s="63"/>
    </row>
    <row r="13" spans="2:15" ht="15" customHeight="1" x14ac:dyDescent="0.3">
      <c r="B13" s="191" t="s">
        <v>85</v>
      </c>
      <c r="C13" s="67">
        <v>0</v>
      </c>
      <c r="D13" s="66">
        <v>1</v>
      </c>
      <c r="E13" s="63"/>
      <c r="F13" s="63"/>
      <c r="G13" s="193" t="s">
        <v>85</v>
      </c>
      <c r="H13" s="72">
        <v>1</v>
      </c>
      <c r="I13" s="80"/>
      <c r="J13" s="63"/>
      <c r="K13" s="63"/>
      <c r="L13" s="87"/>
      <c r="M13" s="62"/>
      <c r="N13" s="88"/>
      <c r="O13" s="62"/>
    </row>
    <row r="14" spans="2:15" ht="15" customHeight="1" x14ac:dyDescent="0.3">
      <c r="B14" s="192"/>
      <c r="C14" s="93"/>
      <c r="D14" s="94"/>
      <c r="E14" s="62"/>
      <c r="F14" s="62"/>
      <c r="G14" s="194"/>
      <c r="H14" s="84" t="str">
        <f>IFERROR(D14/$C$2,"")</f>
        <v/>
      </c>
      <c r="I14" s="62"/>
      <c r="J14" s="62"/>
      <c r="K14" s="62"/>
      <c r="L14" s="90"/>
      <c r="M14" s="89"/>
      <c r="N14" s="63"/>
      <c r="O14" s="63"/>
    </row>
    <row r="15" spans="2:15" ht="15" customHeight="1" x14ac:dyDescent="0.3">
      <c r="B15" s="70"/>
      <c r="C15" s="62"/>
      <c r="D15" s="62"/>
      <c r="E15" s="62"/>
      <c r="F15" s="62"/>
      <c r="G15" s="76"/>
      <c r="H15" s="62"/>
      <c r="I15" s="62"/>
      <c r="J15" s="62"/>
      <c r="K15" s="62"/>
      <c r="L15" s="90"/>
      <c r="M15" s="89"/>
      <c r="N15" s="63"/>
      <c r="O15" s="63"/>
    </row>
    <row r="16" spans="2:15" ht="15" customHeight="1" x14ac:dyDescent="0.3">
      <c r="B16" s="186" t="s">
        <v>86</v>
      </c>
      <c r="C16" s="187"/>
      <c r="D16" s="187"/>
      <c r="E16" s="188"/>
      <c r="F16" s="63"/>
      <c r="G16" s="78"/>
      <c r="H16" s="13"/>
      <c r="I16" s="13"/>
      <c r="J16" s="13"/>
      <c r="K16" s="13"/>
      <c r="L16" s="87"/>
      <c r="M16" s="91"/>
      <c r="N16" s="88"/>
      <c r="O16" s="88"/>
    </row>
    <row r="17" spans="2:15" ht="15" customHeight="1" x14ac:dyDescent="0.3">
      <c r="B17" s="191" t="s">
        <v>86</v>
      </c>
      <c r="C17" s="67">
        <v>0</v>
      </c>
      <c r="D17" s="65">
        <v>1</v>
      </c>
      <c r="E17" s="66">
        <v>2</v>
      </c>
      <c r="F17" s="68"/>
      <c r="G17" s="197" t="s">
        <v>86</v>
      </c>
      <c r="H17" s="72">
        <v>0</v>
      </c>
      <c r="I17" s="72">
        <v>1</v>
      </c>
      <c r="J17" s="72">
        <v>2</v>
      </c>
      <c r="K17" s="13"/>
      <c r="L17" s="92"/>
      <c r="M17" s="92"/>
      <c r="N17" s="92"/>
      <c r="O17" s="88"/>
    </row>
    <row r="18" spans="2:15" x14ac:dyDescent="0.3">
      <c r="B18" s="192"/>
      <c r="C18" s="96"/>
      <c r="D18" s="93"/>
      <c r="E18" s="94"/>
      <c r="F18" s="62"/>
      <c r="G18" s="198"/>
      <c r="H18" s="84" t="str">
        <f>IFERROR(C18/$C$2,"")</f>
        <v/>
      </c>
      <c r="I18" s="84" t="str">
        <f>IFERROR(D18/$C$2,"")</f>
        <v/>
      </c>
      <c r="J18" s="84" t="str">
        <f>IFERROR(E18/$C$2,"")</f>
        <v/>
      </c>
      <c r="K18" s="13"/>
      <c r="L18" s="92"/>
      <c r="M18" s="92"/>
      <c r="N18" s="92"/>
      <c r="O18" s="88"/>
    </row>
    <row r="19" spans="2:15" x14ac:dyDescent="0.3">
      <c r="B19" s="70"/>
      <c r="C19" s="64"/>
      <c r="D19" s="62"/>
      <c r="E19" s="62"/>
      <c r="F19" s="62"/>
      <c r="G19" s="76"/>
      <c r="H19" s="62"/>
      <c r="I19" s="62"/>
      <c r="J19" s="62"/>
      <c r="K19" s="13"/>
      <c r="L19" s="87"/>
      <c r="M19" s="89"/>
      <c r="N19" s="63"/>
      <c r="O19" s="64"/>
    </row>
    <row r="20" spans="2:15" ht="14.4" customHeight="1" x14ac:dyDescent="0.3">
      <c r="B20" s="186" t="s">
        <v>87</v>
      </c>
      <c r="C20" s="187"/>
      <c r="D20" s="188"/>
      <c r="E20" s="62"/>
      <c r="F20" s="62"/>
      <c r="G20" s="76"/>
      <c r="H20" s="62"/>
      <c r="I20" s="62"/>
      <c r="J20" s="62"/>
      <c r="K20" s="62"/>
      <c r="L20" s="87"/>
      <c r="M20" s="62"/>
      <c r="N20" s="88"/>
      <c r="O20" s="64"/>
    </row>
    <row r="21" spans="2:15" x14ac:dyDescent="0.3">
      <c r="B21" s="189" t="s">
        <v>88</v>
      </c>
      <c r="C21" s="65">
        <v>0</v>
      </c>
      <c r="D21" s="66">
        <v>2</v>
      </c>
      <c r="E21" s="69"/>
      <c r="F21" s="69"/>
      <c r="G21" s="193" t="s">
        <v>88</v>
      </c>
      <c r="H21" s="72">
        <v>2</v>
      </c>
      <c r="I21" s="69"/>
      <c r="J21" s="69"/>
      <c r="K21" s="64"/>
      <c r="L21" s="87"/>
      <c r="M21" s="89"/>
      <c r="N21" s="63"/>
      <c r="O21" s="64"/>
    </row>
    <row r="22" spans="2:15" ht="15" customHeight="1" x14ac:dyDescent="0.3">
      <c r="B22" s="190"/>
      <c r="C22" s="93"/>
      <c r="D22" s="94"/>
      <c r="E22" s="69"/>
      <c r="F22" s="69"/>
      <c r="G22" s="194"/>
      <c r="H22" s="84" t="str">
        <f>IFERROR(D22/$C$2,"")</f>
        <v/>
      </c>
      <c r="I22" s="69"/>
      <c r="J22" s="69"/>
      <c r="K22" s="64"/>
      <c r="L22" s="87"/>
      <c r="M22" s="62"/>
      <c r="N22" s="88"/>
      <c r="O22" s="64"/>
    </row>
    <row r="23" spans="2:15" x14ac:dyDescent="0.3">
      <c r="B23" s="189" t="s">
        <v>89</v>
      </c>
      <c r="C23" s="65">
        <v>0</v>
      </c>
      <c r="D23" s="66">
        <v>2</v>
      </c>
      <c r="E23" s="69"/>
      <c r="F23" s="69"/>
      <c r="G23" s="193" t="s">
        <v>89</v>
      </c>
      <c r="H23" s="75">
        <v>2</v>
      </c>
      <c r="I23" s="69"/>
      <c r="J23" s="69"/>
      <c r="K23" s="64"/>
      <c r="L23" s="87"/>
      <c r="M23" s="89"/>
      <c r="N23" s="63"/>
      <c r="O23" s="64"/>
    </row>
    <row r="24" spans="2:15" ht="14.4" customHeight="1" x14ac:dyDescent="0.3">
      <c r="B24" s="190"/>
      <c r="C24" s="93"/>
      <c r="D24" s="94"/>
      <c r="E24" s="69"/>
      <c r="F24" s="69"/>
      <c r="G24" s="194"/>
      <c r="H24" s="84" t="str">
        <f>IFERROR(D24/$C$2,"")</f>
        <v/>
      </c>
      <c r="I24" s="69"/>
      <c r="J24" s="69"/>
      <c r="K24" s="64"/>
      <c r="L24" s="87"/>
      <c r="M24" s="62"/>
      <c r="N24" s="88"/>
      <c r="O24" s="64"/>
    </row>
    <row r="25" spans="2:15" x14ac:dyDescent="0.3">
      <c r="B25" s="189" t="s">
        <v>90</v>
      </c>
      <c r="C25" s="65">
        <v>0</v>
      </c>
      <c r="D25" s="66">
        <v>2</v>
      </c>
      <c r="E25" s="69"/>
      <c r="F25" s="69"/>
      <c r="G25" s="193" t="s">
        <v>90</v>
      </c>
      <c r="H25" s="75">
        <v>2</v>
      </c>
      <c r="I25" s="69"/>
      <c r="J25" s="69"/>
      <c r="K25" s="64"/>
      <c r="L25" s="87"/>
      <c r="M25" s="89"/>
      <c r="N25" s="63"/>
      <c r="O25" s="64"/>
    </row>
    <row r="26" spans="2:15" x14ac:dyDescent="0.3">
      <c r="B26" s="190"/>
      <c r="C26" s="93"/>
      <c r="D26" s="94"/>
      <c r="E26" s="69"/>
      <c r="F26" s="69"/>
      <c r="G26" s="194"/>
      <c r="H26" s="84" t="str">
        <f>IFERROR(D26/$C$2,"")</f>
        <v/>
      </c>
      <c r="I26" s="69"/>
      <c r="J26" s="69"/>
      <c r="K26" s="64"/>
      <c r="L26" s="87"/>
      <c r="M26" s="62"/>
      <c r="N26" s="88"/>
      <c r="O26" s="64"/>
    </row>
    <row r="27" spans="2:15" x14ac:dyDescent="0.3">
      <c r="B27" s="189" t="s">
        <v>91</v>
      </c>
      <c r="C27" s="65">
        <v>0</v>
      </c>
      <c r="D27" s="66">
        <v>2</v>
      </c>
      <c r="E27" s="69"/>
      <c r="F27" s="69"/>
      <c r="G27" s="193" t="s">
        <v>91</v>
      </c>
      <c r="H27" s="75">
        <v>2</v>
      </c>
      <c r="I27" s="69"/>
      <c r="J27" s="69"/>
      <c r="K27" s="64"/>
      <c r="L27" s="87"/>
      <c r="M27" s="89"/>
      <c r="N27" s="63"/>
      <c r="O27" s="64"/>
    </row>
    <row r="28" spans="2:15" ht="14.4" customHeight="1" x14ac:dyDescent="0.3">
      <c r="B28" s="190"/>
      <c r="C28" s="93"/>
      <c r="D28" s="94"/>
      <c r="E28" s="69"/>
      <c r="F28" s="69"/>
      <c r="G28" s="194"/>
      <c r="H28" s="84" t="str">
        <f>IFERROR(D28/$C$2,"")</f>
        <v/>
      </c>
      <c r="I28" s="69"/>
      <c r="J28" s="69"/>
      <c r="K28" s="64"/>
      <c r="L28" s="87"/>
      <c r="M28" s="62"/>
      <c r="N28" s="88"/>
      <c r="O28" s="64"/>
    </row>
    <row r="29" spans="2:15" x14ac:dyDescent="0.3">
      <c r="B29" s="189" t="s">
        <v>92</v>
      </c>
      <c r="C29" s="65">
        <v>0</v>
      </c>
      <c r="D29" s="66">
        <v>2</v>
      </c>
      <c r="E29" s="69"/>
      <c r="F29" s="69"/>
      <c r="G29" s="193" t="s">
        <v>92</v>
      </c>
      <c r="H29" s="75">
        <v>2</v>
      </c>
      <c r="I29" s="69"/>
      <c r="J29" s="69"/>
      <c r="K29" s="64"/>
      <c r="L29" s="90"/>
      <c r="M29" s="89"/>
      <c r="N29" s="63"/>
      <c r="O29" s="63"/>
    </row>
    <row r="30" spans="2:15" x14ac:dyDescent="0.3">
      <c r="B30" s="190"/>
      <c r="C30" s="93"/>
      <c r="D30" s="94"/>
      <c r="E30" s="64"/>
      <c r="F30" s="64"/>
      <c r="G30" s="194"/>
      <c r="H30" s="84" t="str">
        <f>IFERROR(D30/$C$2,"")</f>
        <v/>
      </c>
      <c r="I30" s="64"/>
      <c r="J30" s="64"/>
      <c r="K30" s="64"/>
      <c r="L30" s="13"/>
      <c r="M30" s="88"/>
      <c r="N30" s="88"/>
      <c r="O30" s="88"/>
    </row>
    <row r="31" spans="2:15" x14ac:dyDescent="0.3">
      <c r="K31" s="63"/>
      <c r="L31" s="13"/>
      <c r="M31" s="13"/>
      <c r="N31" s="13"/>
      <c r="O31" s="13"/>
    </row>
    <row r="32" spans="2:15" x14ac:dyDescent="0.3">
      <c r="B32" s="186" t="s">
        <v>93</v>
      </c>
      <c r="C32" s="187"/>
      <c r="D32" s="187"/>
      <c r="E32" s="188"/>
      <c r="F32" s="63"/>
      <c r="G32" s="77"/>
      <c r="H32" s="68"/>
      <c r="I32" s="68"/>
      <c r="J32" s="68"/>
      <c r="K32" s="13"/>
      <c r="L32" s="13"/>
      <c r="M32" s="13"/>
      <c r="N32" s="13"/>
      <c r="O32" s="13"/>
    </row>
    <row r="33" spans="2:15" x14ac:dyDescent="0.3">
      <c r="B33" s="191" t="s">
        <v>93</v>
      </c>
      <c r="C33" s="67">
        <v>0</v>
      </c>
      <c r="D33" s="65">
        <v>1</v>
      </c>
      <c r="E33" s="66">
        <v>2</v>
      </c>
      <c r="F33" s="68"/>
      <c r="G33" s="189" t="s">
        <v>93</v>
      </c>
      <c r="H33" s="72">
        <v>0</v>
      </c>
      <c r="I33" s="72">
        <v>1</v>
      </c>
      <c r="J33" s="72">
        <v>2</v>
      </c>
      <c r="K33" s="13"/>
      <c r="L33" s="13"/>
      <c r="M33" s="13"/>
      <c r="N33" s="13"/>
      <c r="O33" s="13"/>
    </row>
    <row r="34" spans="2:15" x14ac:dyDescent="0.3">
      <c r="B34" s="192"/>
      <c r="C34" s="96"/>
      <c r="D34" s="93"/>
      <c r="E34" s="94"/>
      <c r="F34" s="62"/>
      <c r="G34" s="190"/>
      <c r="H34" s="84" t="str">
        <f>IFERROR(C34/$C$2,"")</f>
        <v/>
      </c>
      <c r="I34" s="84" t="str">
        <f>IFERROR(D34/$C$2,"")</f>
        <v/>
      </c>
      <c r="J34" s="84" t="str">
        <f>IFERROR(E34/$C$2,"")</f>
        <v/>
      </c>
      <c r="K34" s="13"/>
      <c r="L34" s="13"/>
      <c r="M34" s="13"/>
      <c r="N34" s="13"/>
      <c r="O34" s="13"/>
    </row>
    <row r="35" spans="2:15" x14ac:dyDescent="0.3">
      <c r="B35" s="13"/>
      <c r="C35" s="13"/>
      <c r="D35" s="13"/>
      <c r="E35" s="13"/>
      <c r="F35" s="13"/>
      <c r="G35" s="78"/>
      <c r="H35" s="13"/>
      <c r="I35" s="13"/>
      <c r="J35" s="13"/>
      <c r="K35" s="13"/>
      <c r="L35" s="13"/>
      <c r="M35" s="13"/>
      <c r="N35" s="13"/>
      <c r="O35" s="13"/>
    </row>
    <row r="36" spans="2:15" x14ac:dyDescent="0.3">
      <c r="B36" s="13"/>
      <c r="C36" s="13"/>
      <c r="D36" s="13"/>
      <c r="E36" s="13"/>
      <c r="F36" s="13"/>
      <c r="G36" s="78"/>
      <c r="H36" s="13"/>
      <c r="I36" s="13"/>
      <c r="J36" s="13"/>
      <c r="K36" s="13"/>
      <c r="L36" s="13"/>
      <c r="M36" s="13"/>
      <c r="N36" s="13"/>
      <c r="O36" s="13"/>
    </row>
    <row r="37" spans="2:15" x14ac:dyDescent="0.3">
      <c r="B37" s="13"/>
      <c r="C37" s="13"/>
      <c r="D37" s="13"/>
      <c r="E37" s="13"/>
      <c r="F37" s="13"/>
      <c r="G37" s="78"/>
      <c r="H37" s="13"/>
      <c r="I37" s="13"/>
      <c r="J37" s="13"/>
      <c r="K37" s="13"/>
      <c r="L37" s="13"/>
      <c r="M37" s="13"/>
      <c r="N37" s="13"/>
      <c r="O37" s="13"/>
    </row>
    <row r="38" spans="2:15" x14ac:dyDescent="0.3">
      <c r="B38" s="13"/>
      <c r="C38" s="13"/>
      <c r="D38" s="13"/>
      <c r="E38" s="13"/>
      <c r="F38" s="13"/>
      <c r="G38" s="78"/>
      <c r="H38" s="13"/>
      <c r="I38" s="13"/>
      <c r="J38" s="13"/>
      <c r="K38" s="13"/>
    </row>
    <row r="39" spans="2:15" x14ac:dyDescent="0.3">
      <c r="B39" s="13"/>
      <c r="C39" s="13"/>
      <c r="D39" s="13"/>
      <c r="E39" s="13"/>
      <c r="F39" s="13"/>
      <c r="G39" s="78"/>
      <c r="H39" s="13"/>
      <c r="I39" s="13"/>
      <c r="J39" s="13"/>
      <c r="K39" s="13"/>
    </row>
  </sheetData>
  <sheetProtection algorithmName="SHA-512" hashValue="KU0wXapIE843lGHNNl2AXouVVba462Aqx+2GkSx3ZvpF1E4ZFpDAuptjEQ8eYn0Dkz/NR3IV8OF9t7+xmBTdgA==" saltValue="r5Oz7JutqFRT6TXUkwlq+A==" spinCount="100000" sheet="1" objects="1" scenarios="1"/>
  <mergeCells count="28">
    <mergeCell ref="G29:G30"/>
    <mergeCell ref="G33:G34"/>
    <mergeCell ref="G4:H4"/>
    <mergeCell ref="G7:G8"/>
    <mergeCell ref="G9:G10"/>
    <mergeCell ref="G13:G14"/>
    <mergeCell ref="G5:G6"/>
    <mergeCell ref="G17:G18"/>
    <mergeCell ref="G21:G22"/>
    <mergeCell ref="G23:G24"/>
    <mergeCell ref="G25:G26"/>
    <mergeCell ref="G27:G28"/>
    <mergeCell ref="B20:D20"/>
    <mergeCell ref="B12:D12"/>
    <mergeCell ref="B16:E16"/>
    <mergeCell ref="B33:B34"/>
    <mergeCell ref="B32:E32"/>
    <mergeCell ref="B21:B22"/>
    <mergeCell ref="B23:B24"/>
    <mergeCell ref="B25:B26"/>
    <mergeCell ref="B27:B28"/>
    <mergeCell ref="B29:B30"/>
    <mergeCell ref="B17:B18"/>
    <mergeCell ref="B4:D4"/>
    <mergeCell ref="B5:B6"/>
    <mergeCell ref="B7:B8"/>
    <mergeCell ref="B9:B10"/>
    <mergeCell ref="B13:B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U385"/>
  <sheetViews>
    <sheetView tabSelected="1" zoomScale="90" zoomScaleNormal="90" workbookViewId="0">
      <pane ySplit="2" topLeftCell="A3" activePane="bottomLeft" state="frozen"/>
      <selection pane="bottomLeft" activeCell="J4" sqref="J4"/>
    </sheetView>
  </sheetViews>
  <sheetFormatPr baseColWidth="10" defaultColWidth="11.44140625" defaultRowHeight="14.4" x14ac:dyDescent="0.3"/>
  <cols>
    <col min="1" max="1" width="5" style="10" customWidth="1"/>
    <col min="2" max="2" width="11.44140625" style="3"/>
    <col min="3" max="4" width="14.88671875" customWidth="1"/>
    <col min="5" max="5" width="13.6640625" bestFit="1" customWidth="1"/>
    <col min="6" max="6" width="19.109375" customWidth="1"/>
    <col min="7" max="7" width="13.33203125" style="97" customWidth="1"/>
    <col min="8" max="8" width="15.44140625" style="97" customWidth="1"/>
    <col min="11" max="11" width="14.33203125" customWidth="1"/>
    <col min="12" max="13" width="14.33203125" style="162" customWidth="1"/>
    <col min="14" max="16" width="11.44140625" style="141"/>
    <col min="18" max="18" width="18.6640625" bestFit="1" customWidth="1"/>
    <col min="19" max="19" width="23.88671875" hidden="1" customWidth="1"/>
    <col min="20" max="20" width="11.44140625" hidden="1" customWidth="1"/>
    <col min="21" max="21" width="0" hidden="1" customWidth="1"/>
  </cols>
  <sheetData>
    <row r="1" spans="1:21" ht="15" thickBot="1" x14ac:dyDescent="0.35">
      <c r="G1" s="199" t="s">
        <v>94</v>
      </c>
      <c r="H1" s="200"/>
      <c r="L1" s="32"/>
      <c r="M1" s="32"/>
    </row>
    <row r="2" spans="1:21" s="2" customFormat="1" ht="43.8" thickBot="1" x14ac:dyDescent="0.35">
      <c r="A2" s="153" t="s">
        <v>95</v>
      </c>
      <c r="B2" s="154" t="s">
        <v>54</v>
      </c>
      <c r="C2" s="154" t="s">
        <v>96</v>
      </c>
      <c r="D2" s="155" t="s">
        <v>97</v>
      </c>
      <c r="E2" s="154" t="s">
        <v>98</v>
      </c>
      <c r="F2" s="154" t="s">
        <v>99</v>
      </c>
      <c r="G2" s="155" t="s">
        <v>100</v>
      </c>
      <c r="H2" s="156" t="s">
        <v>101</v>
      </c>
      <c r="J2" s="98" t="s">
        <v>54</v>
      </c>
      <c r="K2" s="99" t="s">
        <v>102</v>
      </c>
      <c r="L2" s="139" t="s">
        <v>103</v>
      </c>
      <c r="M2" s="139" t="s">
        <v>104</v>
      </c>
      <c r="N2" s="142" t="s">
        <v>105</v>
      </c>
      <c r="O2" s="142" t="s">
        <v>106</v>
      </c>
      <c r="P2" s="143" t="s">
        <v>107</v>
      </c>
      <c r="S2" s="2" t="s">
        <v>108</v>
      </c>
      <c r="T2" s="137" t="s">
        <v>109</v>
      </c>
      <c r="U2" s="2" t="s">
        <v>110</v>
      </c>
    </row>
    <row r="3" spans="1:21" x14ac:dyDescent="0.3">
      <c r="A3" s="149">
        <v>1</v>
      </c>
      <c r="B3" s="150" t="s">
        <v>123</v>
      </c>
      <c r="C3" s="118" t="s">
        <v>114</v>
      </c>
      <c r="D3" s="118"/>
      <c r="E3" s="118">
        <v>200</v>
      </c>
      <c r="F3" s="118" t="s">
        <v>115</v>
      </c>
      <c r="G3" s="151"/>
      <c r="H3" s="152" t="s">
        <v>116</v>
      </c>
      <c r="J3" s="117" t="s">
        <v>123</v>
      </c>
      <c r="K3" s="118">
        <v>20</v>
      </c>
      <c r="L3" s="140">
        <f>IFERROR(((SUMIFS(E:E,B:B,J3,C:C,"Lineal",F:F,"Limpio")/6)+(SUMIFS(E:E,B:B,J3,C:C,"Lineal",F:F,"Parcialmente Limpio")/6)+(SUMIFS(D:D,B:B,J3,C:C,"Cazoleta",F:F,"Limpio")*10)+(SUMIFS(D:D,B:B,J3,C:C,"Cazoleta",F:F,"Parcialmente Limpio")*10))/((SUMIFS(E:E,B:B,J3,C:C,"Lineal")/6)+((SUMIFS(D:D,B:B,J3,C:C,"Cazoleta")*10))),"")</f>
        <v>1</v>
      </c>
      <c r="M3" s="144">
        <f>IF(J3="","",COUNTIFS(B:B,J3,C:C,"Lineal"))</f>
        <v>2</v>
      </c>
      <c r="N3" s="145">
        <f>IF(J3="","",SUMIF(B:B,J3,S:S))</f>
        <v>400</v>
      </c>
      <c r="O3" s="145">
        <f t="shared" ref="O3:O44" si="0">IF(K3="","",IF(N3=0,"",N3/K3))</f>
        <v>20</v>
      </c>
      <c r="P3" s="146">
        <f>IF(J3="","",SUMIF(B:B,J3,T:T))</f>
        <v>-1</v>
      </c>
      <c r="S3" s="7">
        <f>IF(E3="","",IF(H3="Correcto",E3,IF(H3="Incorrecto",E3/2,"")))</f>
        <v>200</v>
      </c>
      <c r="T3" t="str">
        <f t="shared" ref="T3:T66" si="1">IF(C3="","",IF(C3="Lineal","",IF(G3="",D3,G3/2+(D3-G3))))</f>
        <v/>
      </c>
      <c r="U3">
        <f>(D3*10)+(E3/6)</f>
        <v>33.333333333333336</v>
      </c>
    </row>
    <row r="4" spans="1:21" x14ac:dyDescent="0.3">
      <c r="A4" s="134">
        <v>2</v>
      </c>
      <c r="B4" s="135" t="s">
        <v>123</v>
      </c>
      <c r="C4" s="120" t="s">
        <v>114</v>
      </c>
      <c r="D4" s="120"/>
      <c r="E4" s="120">
        <v>200</v>
      </c>
      <c r="F4" s="120" t="s">
        <v>115</v>
      </c>
      <c r="G4" s="123"/>
      <c r="H4" s="124" t="s">
        <v>116</v>
      </c>
      <c r="J4" s="119"/>
      <c r="K4" s="120"/>
      <c r="L4" s="140" t="str">
        <f>IFERROR(((SUMIFS(E:E,B:B,J4,C:C,"Lineal",F:F,"Limpio")/6)+(SUMIFS(E:E,B:B,J4,C:C,"Lineal",F:F,"Parcialmente Limpio")/6)+(SUMIFS(D:D,B:B,J4,C:C,"Cazoleta",F:F,"Limpio")*10)+(SUMIFS(D:D,B:B,J4,C:C,"Cazoleta",F:F,"Parcialmente Limpio")*10))/((SUMIFS(E:E,B:B,J4,C:C,"Lineal")/6)+((SUMIFS(D:D,B:B,J4,C:C,"Cazoleta")*10))),"")</f>
        <v/>
      </c>
      <c r="M4" s="144" t="str">
        <f t="shared" ref="M4:M44" si="2">IF(J4="","",COUNTIFS(B:B,J4,C:C,"Lineal"))</f>
        <v/>
      </c>
      <c r="N4" s="145" t="str">
        <f t="shared" ref="N4:N44" si="3">IF(J4="","",SUMIF(B:B,J4,S:S))</f>
        <v/>
      </c>
      <c r="O4" s="147" t="str">
        <f t="shared" si="0"/>
        <v/>
      </c>
      <c r="P4" s="146" t="str">
        <f t="shared" ref="P4:P44" si="4">IF(J4="","",SUMIF(B:B,J4,T:T))</f>
        <v/>
      </c>
      <c r="S4" s="7">
        <f t="shared" ref="S4:S67" si="5">IF(E4="","",IF(H4="Correcto",E4,IF(H4="Incorrecto",E4/2,"")))</f>
        <v>200</v>
      </c>
      <c r="T4" t="str">
        <f t="shared" si="1"/>
        <v/>
      </c>
      <c r="U4">
        <f t="shared" ref="U4:U10" si="6">(D4*10)+(E4/6)</f>
        <v>33.333333333333336</v>
      </c>
    </row>
    <row r="5" spans="1:21" x14ac:dyDescent="0.3">
      <c r="A5" s="134">
        <v>3</v>
      </c>
      <c r="B5" s="135" t="s">
        <v>123</v>
      </c>
      <c r="C5" s="120" t="s">
        <v>118</v>
      </c>
      <c r="D5" s="120"/>
      <c r="E5" s="120"/>
      <c r="F5" s="120" t="s">
        <v>119</v>
      </c>
      <c r="G5" s="123">
        <v>2</v>
      </c>
      <c r="H5" s="124"/>
      <c r="J5" s="119"/>
      <c r="K5" s="120"/>
      <c r="L5" s="140" t="str">
        <f t="shared" ref="L5:L44" si="7">IFERROR(((SUMIFS(E:E,B:B,J5,C:C,"Lineal",F:F,"Limpio")/6)+(SUMIFS(E:E,B:B,J5,C:C,"Lineal",F:F,"Parcialmente Limpio")/6)+(SUMIFS(D:D,B:B,J5,C:C,"Cazoleta",F:F,"Limpio")*10)+(SUMIFS(D:D,B:B,J5,C:C,"Cazoleta",F:F,"Parcialmente Limpio")*10))/((SUMIFS(E:E,B:B,J5,C:C,"Lineal")/6)+((SUMIFS(D:D,B:B,J5,C:C,"Cazoleta")*10))),"")</f>
        <v/>
      </c>
      <c r="M5" s="144" t="str">
        <f t="shared" si="2"/>
        <v/>
      </c>
      <c r="N5" s="145" t="str">
        <f t="shared" si="3"/>
        <v/>
      </c>
      <c r="O5" s="147" t="str">
        <f t="shared" si="0"/>
        <v/>
      </c>
      <c r="P5" s="146" t="str">
        <f t="shared" si="4"/>
        <v/>
      </c>
      <c r="S5" s="7" t="str">
        <f>IF(E5="","",IF(H5="Correcto",E5,IF(H5="Incorrecto",E5/2,"")))</f>
        <v/>
      </c>
      <c r="T5">
        <f t="shared" si="1"/>
        <v>-1</v>
      </c>
      <c r="U5">
        <f t="shared" si="6"/>
        <v>0</v>
      </c>
    </row>
    <row r="6" spans="1:21" x14ac:dyDescent="0.3">
      <c r="A6" s="134">
        <v>4</v>
      </c>
      <c r="B6" s="135"/>
      <c r="C6" s="120"/>
      <c r="D6" s="120"/>
      <c r="E6" s="120"/>
      <c r="F6" s="120"/>
      <c r="G6" s="123"/>
      <c r="H6" s="124"/>
      <c r="I6" s="138"/>
      <c r="J6" s="119"/>
      <c r="K6" s="120"/>
      <c r="L6" s="140" t="str">
        <f t="shared" si="7"/>
        <v/>
      </c>
      <c r="M6" s="144" t="str">
        <f t="shared" si="2"/>
        <v/>
      </c>
      <c r="N6" s="145" t="str">
        <f t="shared" si="3"/>
        <v/>
      </c>
      <c r="O6" s="147" t="str">
        <f t="shared" si="0"/>
        <v/>
      </c>
      <c r="P6" s="146" t="str">
        <f t="shared" si="4"/>
        <v/>
      </c>
      <c r="S6" s="7" t="str">
        <f t="shared" si="5"/>
        <v/>
      </c>
      <c r="T6" t="str">
        <f>IF(C6="","",IF(C6="Lineal","",IF(G6="",D6,G6/2+(D6-G6))))</f>
        <v/>
      </c>
      <c r="U6">
        <f t="shared" si="6"/>
        <v>0</v>
      </c>
    </row>
    <row r="7" spans="1:21" x14ac:dyDescent="0.3">
      <c r="A7" s="134">
        <v>5</v>
      </c>
      <c r="B7" s="135"/>
      <c r="C7" s="120"/>
      <c r="D7" s="120"/>
      <c r="E7" s="120"/>
      <c r="F7" s="120"/>
      <c r="G7" s="123"/>
      <c r="H7" s="124"/>
      <c r="I7" s="4"/>
      <c r="J7" s="119"/>
      <c r="K7" s="120"/>
      <c r="L7" s="140" t="str">
        <f t="shared" si="7"/>
        <v/>
      </c>
      <c r="M7" s="144" t="str">
        <f t="shared" si="2"/>
        <v/>
      </c>
      <c r="N7" s="145" t="str">
        <f t="shared" si="3"/>
        <v/>
      </c>
      <c r="O7" s="147" t="str">
        <f t="shared" si="0"/>
        <v/>
      </c>
      <c r="P7" s="146" t="str">
        <f t="shared" si="4"/>
        <v/>
      </c>
      <c r="S7" s="7" t="str">
        <f t="shared" si="5"/>
        <v/>
      </c>
      <c r="T7" t="str">
        <f t="shared" si="1"/>
        <v/>
      </c>
      <c r="U7">
        <f t="shared" si="6"/>
        <v>0</v>
      </c>
    </row>
    <row r="8" spans="1:21" x14ac:dyDescent="0.3">
      <c r="A8" s="134">
        <v>6</v>
      </c>
      <c r="B8" s="135"/>
      <c r="C8" s="120"/>
      <c r="D8" s="120"/>
      <c r="E8" s="120"/>
      <c r="F8" s="120"/>
      <c r="G8" s="123"/>
      <c r="H8" s="124"/>
      <c r="J8" s="119"/>
      <c r="K8" s="120"/>
      <c r="L8" s="140" t="str">
        <f t="shared" si="7"/>
        <v/>
      </c>
      <c r="M8" s="144" t="str">
        <f t="shared" si="2"/>
        <v/>
      </c>
      <c r="N8" s="145" t="str">
        <f t="shared" si="3"/>
        <v/>
      </c>
      <c r="O8" s="147" t="str">
        <f t="shared" si="0"/>
        <v/>
      </c>
      <c r="P8" s="146" t="str">
        <f t="shared" si="4"/>
        <v/>
      </c>
      <c r="S8" s="7" t="str">
        <f t="shared" si="5"/>
        <v/>
      </c>
      <c r="T8" t="str">
        <f t="shared" si="1"/>
        <v/>
      </c>
      <c r="U8">
        <f t="shared" si="6"/>
        <v>0</v>
      </c>
    </row>
    <row r="9" spans="1:21" x14ac:dyDescent="0.3">
      <c r="A9" s="134">
        <v>7</v>
      </c>
      <c r="B9" s="135"/>
      <c r="C9" s="120"/>
      <c r="D9" s="120"/>
      <c r="E9" s="120"/>
      <c r="F9" s="120"/>
      <c r="G9" s="123"/>
      <c r="H9" s="124"/>
      <c r="J9" s="119"/>
      <c r="K9" s="120"/>
      <c r="L9" s="140" t="str">
        <f t="shared" si="7"/>
        <v/>
      </c>
      <c r="M9" s="144" t="str">
        <f t="shared" si="2"/>
        <v/>
      </c>
      <c r="N9" s="145" t="str">
        <f t="shared" si="3"/>
        <v/>
      </c>
      <c r="O9" s="147" t="str">
        <f t="shared" si="0"/>
        <v/>
      </c>
      <c r="P9" s="146" t="str">
        <f t="shared" si="4"/>
        <v/>
      </c>
      <c r="S9" s="7" t="str">
        <f t="shared" si="5"/>
        <v/>
      </c>
      <c r="T9" t="str">
        <f t="shared" si="1"/>
        <v/>
      </c>
      <c r="U9">
        <f t="shared" si="6"/>
        <v>0</v>
      </c>
    </row>
    <row r="10" spans="1:21" x14ac:dyDescent="0.3">
      <c r="A10" s="134">
        <v>8</v>
      </c>
      <c r="B10" s="135"/>
      <c r="C10" s="120"/>
      <c r="D10" s="120"/>
      <c r="E10" s="120"/>
      <c r="F10" s="120"/>
      <c r="G10" s="123"/>
      <c r="H10" s="124"/>
      <c r="J10" s="119"/>
      <c r="K10" s="120"/>
      <c r="L10" s="140" t="str">
        <f t="shared" si="7"/>
        <v/>
      </c>
      <c r="M10" s="144" t="str">
        <f t="shared" si="2"/>
        <v/>
      </c>
      <c r="N10" s="145" t="str">
        <f t="shared" si="3"/>
        <v/>
      </c>
      <c r="O10" s="147" t="str">
        <f t="shared" si="0"/>
        <v/>
      </c>
      <c r="P10" s="146" t="str">
        <f t="shared" si="4"/>
        <v/>
      </c>
      <c r="S10" s="7" t="str">
        <f t="shared" si="5"/>
        <v/>
      </c>
      <c r="T10" t="str">
        <f t="shared" si="1"/>
        <v/>
      </c>
      <c r="U10">
        <f t="shared" si="6"/>
        <v>0</v>
      </c>
    </row>
    <row r="11" spans="1:21" x14ac:dyDescent="0.3">
      <c r="A11" s="134">
        <v>9</v>
      </c>
      <c r="B11" s="135"/>
      <c r="C11" s="120"/>
      <c r="D11" s="120"/>
      <c r="E11" s="120"/>
      <c r="F11" s="120"/>
      <c r="G11" s="123"/>
      <c r="H11" s="124"/>
      <c r="J11" s="119"/>
      <c r="K11" s="120"/>
      <c r="L11" s="140" t="str">
        <f t="shared" si="7"/>
        <v/>
      </c>
      <c r="M11" s="144" t="str">
        <f t="shared" si="2"/>
        <v/>
      </c>
      <c r="N11" s="145" t="str">
        <f t="shared" si="3"/>
        <v/>
      </c>
      <c r="O11" s="147" t="str">
        <f t="shared" si="0"/>
        <v/>
      </c>
      <c r="P11" s="146" t="str">
        <f t="shared" si="4"/>
        <v/>
      </c>
      <c r="S11" s="7" t="str">
        <f t="shared" si="5"/>
        <v/>
      </c>
      <c r="T11" t="str">
        <f t="shared" si="1"/>
        <v/>
      </c>
    </row>
    <row r="12" spans="1:21" x14ac:dyDescent="0.3">
      <c r="A12" s="134">
        <v>10</v>
      </c>
      <c r="B12" s="135"/>
      <c r="C12" s="120"/>
      <c r="D12" s="120"/>
      <c r="E12" s="120"/>
      <c r="F12" s="120"/>
      <c r="G12" s="123"/>
      <c r="H12" s="124"/>
      <c r="J12" s="119"/>
      <c r="K12" s="120"/>
      <c r="L12" s="140" t="str">
        <f t="shared" si="7"/>
        <v/>
      </c>
      <c r="M12" s="144" t="str">
        <f t="shared" si="2"/>
        <v/>
      </c>
      <c r="N12" s="145" t="str">
        <f t="shared" si="3"/>
        <v/>
      </c>
      <c r="O12" s="147" t="str">
        <f t="shared" si="0"/>
        <v/>
      </c>
      <c r="P12" s="146" t="str">
        <f t="shared" si="4"/>
        <v/>
      </c>
      <c r="S12" s="7" t="str">
        <f t="shared" si="5"/>
        <v/>
      </c>
      <c r="T12" t="str">
        <f t="shared" si="1"/>
        <v/>
      </c>
    </row>
    <row r="13" spans="1:21" x14ac:dyDescent="0.3">
      <c r="A13" s="134">
        <v>11</v>
      </c>
      <c r="B13" s="135"/>
      <c r="C13" s="120"/>
      <c r="D13" s="120"/>
      <c r="E13" s="120"/>
      <c r="F13" s="120"/>
      <c r="G13" s="123"/>
      <c r="H13" s="124"/>
      <c r="J13" s="119"/>
      <c r="K13" s="120"/>
      <c r="L13" s="140" t="str">
        <f t="shared" si="7"/>
        <v/>
      </c>
      <c r="M13" s="144" t="str">
        <f t="shared" si="2"/>
        <v/>
      </c>
      <c r="N13" s="145" t="str">
        <f t="shared" si="3"/>
        <v/>
      </c>
      <c r="O13" s="147" t="str">
        <f t="shared" si="0"/>
        <v/>
      </c>
      <c r="P13" s="146" t="str">
        <f t="shared" si="4"/>
        <v/>
      </c>
      <c r="S13" s="7" t="str">
        <f t="shared" si="5"/>
        <v/>
      </c>
      <c r="T13" t="str">
        <f t="shared" si="1"/>
        <v/>
      </c>
    </row>
    <row r="14" spans="1:21" x14ac:dyDescent="0.3">
      <c r="A14" s="134">
        <v>12</v>
      </c>
      <c r="B14" s="135"/>
      <c r="C14" s="120"/>
      <c r="D14" s="120"/>
      <c r="E14" s="120"/>
      <c r="F14" s="120"/>
      <c r="G14" s="123"/>
      <c r="H14" s="124"/>
      <c r="J14" s="119"/>
      <c r="K14" s="120"/>
      <c r="L14" s="140" t="str">
        <f t="shared" si="7"/>
        <v/>
      </c>
      <c r="M14" s="144" t="str">
        <f t="shared" si="2"/>
        <v/>
      </c>
      <c r="N14" s="145" t="str">
        <f t="shared" si="3"/>
        <v/>
      </c>
      <c r="O14" s="147" t="str">
        <f t="shared" si="0"/>
        <v/>
      </c>
      <c r="P14" s="146" t="str">
        <f t="shared" si="4"/>
        <v/>
      </c>
      <c r="S14" s="7" t="str">
        <f t="shared" si="5"/>
        <v/>
      </c>
      <c r="T14" t="str">
        <f t="shared" si="1"/>
        <v/>
      </c>
    </row>
    <row r="15" spans="1:21" x14ac:dyDescent="0.3">
      <c r="A15" s="134">
        <v>13</v>
      </c>
      <c r="B15" s="135"/>
      <c r="C15" s="120"/>
      <c r="D15" s="120"/>
      <c r="E15" s="120"/>
      <c r="F15" s="120"/>
      <c r="G15" s="123"/>
      <c r="H15" s="124"/>
      <c r="J15" s="119"/>
      <c r="K15" s="120"/>
      <c r="L15" s="140" t="str">
        <f t="shared" si="7"/>
        <v/>
      </c>
      <c r="M15" s="144" t="str">
        <f t="shared" si="2"/>
        <v/>
      </c>
      <c r="N15" s="145" t="str">
        <f t="shared" si="3"/>
        <v/>
      </c>
      <c r="O15" s="147" t="str">
        <f t="shared" si="0"/>
        <v/>
      </c>
      <c r="P15" s="146" t="str">
        <f t="shared" si="4"/>
        <v/>
      </c>
      <c r="S15" s="7" t="str">
        <f t="shared" si="5"/>
        <v/>
      </c>
      <c r="T15" t="str">
        <f t="shared" si="1"/>
        <v/>
      </c>
    </row>
    <row r="16" spans="1:21" x14ac:dyDescent="0.3">
      <c r="A16" s="134">
        <v>14</v>
      </c>
      <c r="B16" s="135"/>
      <c r="C16" s="120"/>
      <c r="D16" s="120"/>
      <c r="E16" s="120"/>
      <c r="F16" s="120"/>
      <c r="G16" s="123"/>
      <c r="H16" s="124"/>
      <c r="J16" s="119"/>
      <c r="K16" s="120"/>
      <c r="L16" s="140" t="str">
        <f t="shared" si="7"/>
        <v/>
      </c>
      <c r="M16" s="144" t="str">
        <f t="shared" si="2"/>
        <v/>
      </c>
      <c r="N16" s="145" t="str">
        <f t="shared" si="3"/>
        <v/>
      </c>
      <c r="O16" s="147" t="str">
        <f t="shared" si="0"/>
        <v/>
      </c>
      <c r="P16" s="146" t="str">
        <f t="shared" si="4"/>
        <v/>
      </c>
      <c r="S16" s="7" t="str">
        <f t="shared" si="5"/>
        <v/>
      </c>
      <c r="T16" t="str">
        <f t="shared" si="1"/>
        <v/>
      </c>
    </row>
    <row r="17" spans="1:21" x14ac:dyDescent="0.3">
      <c r="A17" s="134">
        <v>15</v>
      </c>
      <c r="B17" s="135"/>
      <c r="C17" s="120"/>
      <c r="D17" s="120"/>
      <c r="E17" s="120"/>
      <c r="F17" s="120"/>
      <c r="G17" s="123"/>
      <c r="H17" s="124"/>
      <c r="J17" s="119"/>
      <c r="K17" s="120"/>
      <c r="L17" s="140" t="str">
        <f t="shared" si="7"/>
        <v/>
      </c>
      <c r="M17" s="144" t="str">
        <f t="shared" si="2"/>
        <v/>
      </c>
      <c r="N17" s="145" t="str">
        <f t="shared" si="3"/>
        <v/>
      </c>
      <c r="O17" s="147" t="str">
        <f t="shared" si="0"/>
        <v/>
      </c>
      <c r="P17" s="146" t="str">
        <f t="shared" si="4"/>
        <v/>
      </c>
      <c r="S17" s="7" t="str">
        <f t="shared" si="5"/>
        <v/>
      </c>
      <c r="T17" t="str">
        <f t="shared" si="1"/>
        <v/>
      </c>
    </row>
    <row r="18" spans="1:21" x14ac:dyDescent="0.3">
      <c r="A18" s="134">
        <v>16</v>
      </c>
      <c r="B18" s="135"/>
      <c r="C18" s="120"/>
      <c r="D18" s="120"/>
      <c r="E18" s="120"/>
      <c r="F18" s="120"/>
      <c r="G18" s="123"/>
      <c r="H18" s="124"/>
      <c r="J18" s="119"/>
      <c r="K18" s="120"/>
      <c r="L18" s="140" t="str">
        <f t="shared" si="7"/>
        <v/>
      </c>
      <c r="M18" s="144" t="str">
        <f t="shared" si="2"/>
        <v/>
      </c>
      <c r="N18" s="145" t="str">
        <f t="shared" si="3"/>
        <v/>
      </c>
      <c r="O18" s="147" t="str">
        <f t="shared" si="0"/>
        <v/>
      </c>
      <c r="P18" s="146" t="str">
        <f t="shared" si="4"/>
        <v/>
      </c>
      <c r="S18" s="7" t="str">
        <f t="shared" si="5"/>
        <v/>
      </c>
      <c r="T18" t="str">
        <f t="shared" si="1"/>
        <v/>
      </c>
    </row>
    <row r="19" spans="1:21" x14ac:dyDescent="0.3">
      <c r="A19" s="134">
        <v>17</v>
      </c>
      <c r="B19" s="135"/>
      <c r="C19" s="120"/>
      <c r="D19" s="120"/>
      <c r="E19" s="120"/>
      <c r="F19" s="120"/>
      <c r="G19" s="123"/>
      <c r="H19" s="124"/>
      <c r="J19" s="119"/>
      <c r="K19" s="120"/>
      <c r="L19" s="140" t="str">
        <f t="shared" si="7"/>
        <v/>
      </c>
      <c r="M19" s="144" t="str">
        <f t="shared" si="2"/>
        <v/>
      </c>
      <c r="N19" s="145" t="str">
        <f t="shared" si="3"/>
        <v/>
      </c>
      <c r="O19" s="147" t="str">
        <f t="shared" si="0"/>
        <v/>
      </c>
      <c r="P19" s="146" t="str">
        <f t="shared" si="4"/>
        <v/>
      </c>
      <c r="S19" s="7" t="str">
        <f t="shared" si="5"/>
        <v/>
      </c>
      <c r="T19" t="str">
        <f t="shared" si="1"/>
        <v/>
      </c>
    </row>
    <row r="20" spans="1:21" x14ac:dyDescent="0.3">
      <c r="A20" s="134">
        <v>18</v>
      </c>
      <c r="B20" s="135"/>
      <c r="C20" s="120"/>
      <c r="D20" s="120"/>
      <c r="E20" s="120"/>
      <c r="F20" s="120"/>
      <c r="G20" s="123"/>
      <c r="H20" s="124"/>
      <c r="J20" s="119"/>
      <c r="K20" s="120"/>
      <c r="L20" s="140" t="str">
        <f t="shared" si="7"/>
        <v/>
      </c>
      <c r="M20" s="144" t="str">
        <f t="shared" si="2"/>
        <v/>
      </c>
      <c r="N20" s="145" t="str">
        <f t="shared" si="3"/>
        <v/>
      </c>
      <c r="O20" s="147" t="str">
        <f t="shared" si="0"/>
        <v/>
      </c>
      <c r="P20" s="146" t="str">
        <f t="shared" si="4"/>
        <v/>
      </c>
      <c r="Q20" s="5"/>
      <c r="R20" s="5"/>
      <c r="S20" s="7" t="str">
        <f t="shared" si="5"/>
        <v/>
      </c>
      <c r="T20" t="str">
        <f t="shared" si="1"/>
        <v/>
      </c>
      <c r="U20" s="5"/>
    </row>
    <row r="21" spans="1:21" x14ac:dyDescent="0.3">
      <c r="A21" s="134">
        <v>19</v>
      </c>
      <c r="B21" s="135"/>
      <c r="C21" s="120"/>
      <c r="D21" s="120"/>
      <c r="E21" s="120"/>
      <c r="F21" s="120"/>
      <c r="G21" s="123"/>
      <c r="H21" s="124"/>
      <c r="J21" s="119"/>
      <c r="K21" s="120"/>
      <c r="L21" s="140" t="str">
        <f t="shared" si="7"/>
        <v/>
      </c>
      <c r="M21" s="144" t="str">
        <f t="shared" si="2"/>
        <v/>
      </c>
      <c r="N21" s="145" t="str">
        <f t="shared" si="3"/>
        <v/>
      </c>
      <c r="O21" s="147" t="str">
        <f t="shared" si="0"/>
        <v/>
      </c>
      <c r="P21" s="146" t="str">
        <f t="shared" si="4"/>
        <v/>
      </c>
      <c r="Q21" s="5"/>
      <c r="R21" s="5"/>
      <c r="S21" s="7" t="str">
        <f t="shared" si="5"/>
        <v/>
      </c>
      <c r="T21" t="str">
        <f t="shared" si="1"/>
        <v/>
      </c>
      <c r="U21" s="5"/>
    </row>
    <row r="22" spans="1:21" x14ac:dyDescent="0.3">
      <c r="A22" s="134">
        <v>20</v>
      </c>
      <c r="B22" s="135"/>
      <c r="C22" s="120"/>
      <c r="D22" s="120"/>
      <c r="E22" s="120"/>
      <c r="F22" s="120"/>
      <c r="G22" s="123"/>
      <c r="H22" s="124"/>
      <c r="I22" s="4"/>
      <c r="J22" s="119"/>
      <c r="K22" s="120"/>
      <c r="L22" s="140" t="str">
        <f t="shared" si="7"/>
        <v/>
      </c>
      <c r="M22" s="144" t="str">
        <f t="shared" si="2"/>
        <v/>
      </c>
      <c r="N22" s="145" t="str">
        <f t="shared" si="3"/>
        <v/>
      </c>
      <c r="O22" s="147" t="str">
        <f t="shared" si="0"/>
        <v/>
      </c>
      <c r="P22" s="146" t="str">
        <f t="shared" si="4"/>
        <v/>
      </c>
      <c r="Q22" s="5"/>
      <c r="R22" s="8"/>
      <c r="S22" s="7" t="str">
        <f t="shared" si="5"/>
        <v/>
      </c>
      <c r="T22" t="str">
        <f t="shared" si="1"/>
        <v/>
      </c>
      <c r="U22" s="5"/>
    </row>
    <row r="23" spans="1:21" x14ac:dyDescent="0.3">
      <c r="A23" s="134">
        <v>21</v>
      </c>
      <c r="B23" s="135"/>
      <c r="C23" s="120"/>
      <c r="D23" s="120"/>
      <c r="E23" s="120"/>
      <c r="F23" s="120"/>
      <c r="G23" s="123"/>
      <c r="H23" s="124"/>
      <c r="I23" s="4"/>
      <c r="J23" s="119"/>
      <c r="K23" s="120"/>
      <c r="L23" s="140" t="str">
        <f t="shared" si="7"/>
        <v/>
      </c>
      <c r="M23" s="144" t="str">
        <f t="shared" si="2"/>
        <v/>
      </c>
      <c r="N23" s="145" t="str">
        <f t="shared" si="3"/>
        <v/>
      </c>
      <c r="O23" s="147" t="str">
        <f t="shared" si="0"/>
        <v/>
      </c>
      <c r="P23" s="146" t="str">
        <f t="shared" si="4"/>
        <v/>
      </c>
      <c r="Q23" s="5"/>
      <c r="R23" s="5"/>
      <c r="S23" s="7" t="str">
        <f t="shared" si="5"/>
        <v/>
      </c>
      <c r="T23" t="str">
        <f t="shared" si="1"/>
        <v/>
      </c>
      <c r="U23" s="5"/>
    </row>
    <row r="24" spans="1:21" x14ac:dyDescent="0.3">
      <c r="A24" s="134">
        <v>22</v>
      </c>
      <c r="B24" s="135"/>
      <c r="C24" s="120"/>
      <c r="D24" s="120"/>
      <c r="E24" s="120"/>
      <c r="F24" s="120"/>
      <c r="G24" s="123"/>
      <c r="H24" s="124"/>
      <c r="I24" s="4"/>
      <c r="J24" s="119"/>
      <c r="K24" s="120"/>
      <c r="L24" s="140" t="str">
        <f t="shared" si="7"/>
        <v/>
      </c>
      <c r="M24" s="144" t="str">
        <f t="shared" si="2"/>
        <v/>
      </c>
      <c r="N24" s="145" t="str">
        <f t="shared" si="3"/>
        <v/>
      </c>
      <c r="O24" s="147" t="str">
        <f t="shared" si="0"/>
        <v/>
      </c>
      <c r="P24" s="146" t="str">
        <f t="shared" si="4"/>
        <v/>
      </c>
      <c r="Q24" s="5"/>
      <c r="R24" s="5"/>
      <c r="S24" s="7" t="str">
        <f t="shared" si="5"/>
        <v/>
      </c>
      <c r="T24" t="str">
        <f t="shared" si="1"/>
        <v/>
      </c>
      <c r="U24" s="5"/>
    </row>
    <row r="25" spans="1:21" x14ac:dyDescent="0.3">
      <c r="A25" s="134">
        <v>23</v>
      </c>
      <c r="B25" s="101"/>
      <c r="C25" s="120"/>
      <c r="D25" s="120"/>
      <c r="E25" s="100"/>
      <c r="F25" s="120"/>
      <c r="G25" s="123"/>
      <c r="H25" s="124"/>
      <c r="J25" s="119"/>
      <c r="K25" s="120"/>
      <c r="L25" s="140" t="str">
        <f t="shared" si="7"/>
        <v/>
      </c>
      <c r="M25" s="144" t="str">
        <f t="shared" si="2"/>
        <v/>
      </c>
      <c r="N25" s="145" t="str">
        <f t="shared" si="3"/>
        <v/>
      </c>
      <c r="O25" s="147" t="str">
        <f t="shared" si="0"/>
        <v/>
      </c>
      <c r="P25" s="146" t="str">
        <f t="shared" si="4"/>
        <v/>
      </c>
      <c r="Q25" s="5"/>
      <c r="R25" s="5"/>
      <c r="S25" s="7" t="str">
        <f t="shared" si="5"/>
        <v/>
      </c>
      <c r="T25" t="str">
        <f t="shared" si="1"/>
        <v/>
      </c>
      <c r="U25" s="5"/>
    </row>
    <row r="26" spans="1:21" x14ac:dyDescent="0.3">
      <c r="A26" s="134">
        <v>24</v>
      </c>
      <c r="B26" s="101"/>
      <c r="C26" s="120"/>
      <c r="D26" s="100"/>
      <c r="E26" s="100"/>
      <c r="F26" s="120"/>
      <c r="G26" s="123"/>
      <c r="H26" s="124"/>
      <c r="J26" s="119"/>
      <c r="K26" s="120"/>
      <c r="L26" s="140" t="str">
        <f t="shared" si="7"/>
        <v/>
      </c>
      <c r="M26" s="144" t="str">
        <f t="shared" si="2"/>
        <v/>
      </c>
      <c r="N26" s="145" t="str">
        <f t="shared" si="3"/>
        <v/>
      </c>
      <c r="O26" s="147" t="str">
        <f t="shared" si="0"/>
        <v/>
      </c>
      <c r="P26" s="146" t="str">
        <f t="shared" si="4"/>
        <v/>
      </c>
      <c r="Q26" s="5"/>
      <c r="R26" s="5"/>
      <c r="S26" s="7" t="str">
        <f t="shared" si="5"/>
        <v/>
      </c>
      <c r="T26" t="str">
        <f t="shared" si="1"/>
        <v/>
      </c>
      <c r="U26" s="5"/>
    </row>
    <row r="27" spans="1:21" x14ac:dyDescent="0.3">
      <c r="A27" s="134">
        <v>25</v>
      </c>
      <c r="B27" s="101"/>
      <c r="C27" s="120"/>
      <c r="D27" s="100"/>
      <c r="E27" s="100"/>
      <c r="F27" s="120"/>
      <c r="G27" s="123"/>
      <c r="H27" s="124"/>
      <c r="J27" s="119"/>
      <c r="K27" s="120"/>
      <c r="L27" s="140" t="str">
        <f t="shared" si="7"/>
        <v/>
      </c>
      <c r="M27" s="144" t="str">
        <f t="shared" si="2"/>
        <v/>
      </c>
      <c r="N27" s="145" t="str">
        <f t="shared" si="3"/>
        <v/>
      </c>
      <c r="O27" s="147" t="str">
        <f t="shared" si="0"/>
        <v/>
      </c>
      <c r="P27" s="146" t="str">
        <f t="shared" si="4"/>
        <v/>
      </c>
      <c r="Q27" s="5"/>
      <c r="R27" s="5"/>
      <c r="S27" s="7" t="str">
        <f t="shared" si="5"/>
        <v/>
      </c>
      <c r="T27" t="str">
        <f t="shared" si="1"/>
        <v/>
      </c>
      <c r="U27" s="5"/>
    </row>
    <row r="28" spans="1:21" x14ac:dyDescent="0.3">
      <c r="A28" s="134">
        <v>26</v>
      </c>
      <c r="B28" s="101"/>
      <c r="C28" s="120"/>
      <c r="D28" s="100"/>
      <c r="E28" s="100"/>
      <c r="F28" s="120"/>
      <c r="G28" s="123"/>
      <c r="H28" s="124"/>
      <c r="J28" s="119"/>
      <c r="K28" s="120"/>
      <c r="L28" s="140" t="str">
        <f t="shared" si="7"/>
        <v/>
      </c>
      <c r="M28" s="144" t="str">
        <f t="shared" si="2"/>
        <v/>
      </c>
      <c r="N28" s="145" t="str">
        <f t="shared" si="3"/>
        <v/>
      </c>
      <c r="O28" s="147" t="str">
        <f t="shared" si="0"/>
        <v/>
      </c>
      <c r="P28" s="146" t="str">
        <f t="shared" si="4"/>
        <v/>
      </c>
      <c r="Q28" s="5"/>
      <c r="R28" s="5"/>
      <c r="S28" s="7" t="str">
        <f t="shared" si="5"/>
        <v/>
      </c>
      <c r="T28" t="str">
        <f t="shared" si="1"/>
        <v/>
      </c>
      <c r="U28" s="5"/>
    </row>
    <row r="29" spans="1:21" x14ac:dyDescent="0.3">
      <c r="A29" s="134">
        <v>27</v>
      </c>
      <c r="B29" s="101"/>
      <c r="C29" s="120"/>
      <c r="D29" s="100"/>
      <c r="E29" s="100"/>
      <c r="F29" s="120"/>
      <c r="G29" s="123"/>
      <c r="H29" s="124"/>
      <c r="J29" s="119"/>
      <c r="K29" s="120"/>
      <c r="L29" s="140" t="str">
        <f t="shared" si="7"/>
        <v/>
      </c>
      <c r="M29" s="144" t="str">
        <f t="shared" si="2"/>
        <v/>
      </c>
      <c r="N29" s="145" t="str">
        <f t="shared" si="3"/>
        <v/>
      </c>
      <c r="O29" s="147" t="str">
        <f t="shared" si="0"/>
        <v/>
      </c>
      <c r="P29" s="146" t="str">
        <f t="shared" si="4"/>
        <v/>
      </c>
      <c r="S29" s="7" t="str">
        <f t="shared" si="5"/>
        <v/>
      </c>
      <c r="T29" t="str">
        <f t="shared" si="1"/>
        <v/>
      </c>
    </row>
    <row r="30" spans="1:21" x14ac:dyDescent="0.3">
      <c r="A30" s="134">
        <v>28</v>
      </c>
      <c r="B30" s="101"/>
      <c r="C30" s="120"/>
      <c r="D30" s="100"/>
      <c r="E30" s="100"/>
      <c r="F30" s="120"/>
      <c r="G30" s="123"/>
      <c r="H30" s="124"/>
      <c r="J30" s="119"/>
      <c r="K30" s="120"/>
      <c r="L30" s="140" t="str">
        <f t="shared" si="7"/>
        <v/>
      </c>
      <c r="M30" s="144" t="str">
        <f t="shared" si="2"/>
        <v/>
      </c>
      <c r="N30" s="145" t="str">
        <f t="shared" si="3"/>
        <v/>
      </c>
      <c r="O30" s="147" t="str">
        <f t="shared" si="0"/>
        <v/>
      </c>
      <c r="P30" s="146" t="str">
        <f t="shared" si="4"/>
        <v/>
      </c>
      <c r="R30" s="1"/>
      <c r="S30" s="7" t="str">
        <f t="shared" si="5"/>
        <v/>
      </c>
      <c r="T30" t="str">
        <f t="shared" si="1"/>
        <v/>
      </c>
    </row>
    <row r="31" spans="1:21" x14ac:dyDescent="0.3">
      <c r="A31" s="134">
        <v>29</v>
      </c>
      <c r="B31" s="101"/>
      <c r="C31" s="120"/>
      <c r="D31" s="100"/>
      <c r="E31" s="100"/>
      <c r="F31" s="120"/>
      <c r="G31" s="123"/>
      <c r="H31" s="124"/>
      <c r="J31" s="119"/>
      <c r="K31" s="120"/>
      <c r="L31" s="140" t="str">
        <f t="shared" si="7"/>
        <v/>
      </c>
      <c r="M31" s="144" t="str">
        <f t="shared" si="2"/>
        <v/>
      </c>
      <c r="N31" s="145" t="str">
        <f t="shared" si="3"/>
        <v/>
      </c>
      <c r="O31" s="147" t="str">
        <f t="shared" si="0"/>
        <v/>
      </c>
      <c r="P31" s="146" t="str">
        <f t="shared" si="4"/>
        <v/>
      </c>
      <c r="R31" s="1"/>
      <c r="S31" s="7" t="str">
        <f t="shared" si="5"/>
        <v/>
      </c>
      <c r="T31" t="str">
        <f t="shared" si="1"/>
        <v/>
      </c>
    </row>
    <row r="32" spans="1:21" x14ac:dyDescent="0.3">
      <c r="A32" s="134">
        <v>30</v>
      </c>
      <c r="B32" s="101"/>
      <c r="C32" s="120"/>
      <c r="D32" s="100"/>
      <c r="E32" s="100"/>
      <c r="F32" s="120"/>
      <c r="G32" s="123"/>
      <c r="H32" s="124"/>
      <c r="J32" s="119"/>
      <c r="K32" s="120"/>
      <c r="L32" s="140" t="str">
        <f t="shared" si="7"/>
        <v/>
      </c>
      <c r="M32" s="144" t="str">
        <f t="shared" si="2"/>
        <v/>
      </c>
      <c r="N32" s="145" t="str">
        <f t="shared" si="3"/>
        <v/>
      </c>
      <c r="O32" s="147" t="str">
        <f t="shared" si="0"/>
        <v/>
      </c>
      <c r="P32" s="146" t="str">
        <f t="shared" si="4"/>
        <v/>
      </c>
      <c r="R32" s="1"/>
      <c r="S32" s="7" t="str">
        <f t="shared" si="5"/>
        <v/>
      </c>
      <c r="T32" t="str">
        <f t="shared" si="1"/>
        <v/>
      </c>
    </row>
    <row r="33" spans="1:20" x14ac:dyDescent="0.3">
      <c r="A33" s="134">
        <v>31</v>
      </c>
      <c r="B33" s="101"/>
      <c r="C33" s="120"/>
      <c r="D33" s="100"/>
      <c r="E33" s="100"/>
      <c r="F33" s="120"/>
      <c r="G33" s="123"/>
      <c r="H33" s="124"/>
      <c r="J33" s="119"/>
      <c r="K33" s="120"/>
      <c r="L33" s="140" t="str">
        <f t="shared" si="7"/>
        <v/>
      </c>
      <c r="M33" s="144" t="str">
        <f t="shared" si="2"/>
        <v/>
      </c>
      <c r="N33" s="145" t="str">
        <f t="shared" si="3"/>
        <v/>
      </c>
      <c r="O33" s="147" t="str">
        <f t="shared" si="0"/>
        <v/>
      </c>
      <c r="P33" s="146" t="str">
        <f t="shared" si="4"/>
        <v/>
      </c>
      <c r="R33" s="1"/>
      <c r="S33" s="7" t="str">
        <f t="shared" si="5"/>
        <v/>
      </c>
      <c r="T33" t="str">
        <f t="shared" si="1"/>
        <v/>
      </c>
    </row>
    <row r="34" spans="1:20" x14ac:dyDescent="0.3">
      <c r="A34" s="134">
        <v>32</v>
      </c>
      <c r="B34" s="101"/>
      <c r="C34" s="120"/>
      <c r="D34" s="100"/>
      <c r="E34" s="100"/>
      <c r="F34" s="120"/>
      <c r="G34" s="123"/>
      <c r="H34" s="124"/>
      <c r="J34" s="119"/>
      <c r="K34" s="120"/>
      <c r="L34" s="140" t="str">
        <f t="shared" si="7"/>
        <v/>
      </c>
      <c r="M34" s="144" t="str">
        <f t="shared" si="2"/>
        <v/>
      </c>
      <c r="N34" s="145" t="str">
        <f t="shared" si="3"/>
        <v/>
      </c>
      <c r="O34" s="147" t="str">
        <f t="shared" si="0"/>
        <v/>
      </c>
      <c r="P34" s="146" t="str">
        <f t="shared" si="4"/>
        <v/>
      </c>
      <c r="R34" s="1"/>
      <c r="S34" s="7" t="str">
        <f t="shared" si="5"/>
        <v/>
      </c>
      <c r="T34" t="str">
        <f t="shared" si="1"/>
        <v/>
      </c>
    </row>
    <row r="35" spans="1:20" x14ac:dyDescent="0.3">
      <c r="A35" s="134">
        <v>33</v>
      </c>
      <c r="B35" s="101"/>
      <c r="C35" s="120"/>
      <c r="D35" s="100"/>
      <c r="E35" s="100"/>
      <c r="F35" s="120"/>
      <c r="G35" s="123"/>
      <c r="H35" s="124"/>
      <c r="J35" s="119"/>
      <c r="K35" s="120"/>
      <c r="L35" s="140" t="str">
        <f t="shared" si="7"/>
        <v/>
      </c>
      <c r="M35" s="144" t="str">
        <f t="shared" si="2"/>
        <v/>
      </c>
      <c r="N35" s="145" t="str">
        <f t="shared" si="3"/>
        <v/>
      </c>
      <c r="O35" s="147" t="str">
        <f t="shared" si="0"/>
        <v/>
      </c>
      <c r="P35" s="146" t="str">
        <f t="shared" si="4"/>
        <v/>
      </c>
      <c r="R35" s="1"/>
      <c r="S35" s="7" t="str">
        <f t="shared" si="5"/>
        <v/>
      </c>
      <c r="T35" t="str">
        <f t="shared" si="1"/>
        <v/>
      </c>
    </row>
    <row r="36" spans="1:20" x14ac:dyDescent="0.3">
      <c r="A36" s="134">
        <v>34</v>
      </c>
      <c r="B36" s="101"/>
      <c r="C36" s="120"/>
      <c r="D36" s="100"/>
      <c r="E36" s="100"/>
      <c r="F36" s="120"/>
      <c r="G36" s="123"/>
      <c r="H36" s="124"/>
      <c r="J36" s="119"/>
      <c r="K36" s="120"/>
      <c r="L36" s="140" t="str">
        <f t="shared" si="7"/>
        <v/>
      </c>
      <c r="M36" s="144" t="str">
        <f t="shared" si="2"/>
        <v/>
      </c>
      <c r="N36" s="145" t="str">
        <f t="shared" si="3"/>
        <v/>
      </c>
      <c r="O36" s="147" t="str">
        <f t="shared" si="0"/>
        <v/>
      </c>
      <c r="P36" s="146" t="str">
        <f t="shared" si="4"/>
        <v/>
      </c>
      <c r="R36" s="1"/>
      <c r="S36" s="7" t="str">
        <f t="shared" si="5"/>
        <v/>
      </c>
      <c r="T36" t="str">
        <f t="shared" si="1"/>
        <v/>
      </c>
    </row>
    <row r="37" spans="1:20" x14ac:dyDescent="0.3">
      <c r="A37" s="134">
        <v>35</v>
      </c>
      <c r="B37" s="101"/>
      <c r="C37" s="120"/>
      <c r="D37" s="100"/>
      <c r="E37" s="100"/>
      <c r="F37" s="120"/>
      <c r="G37" s="123"/>
      <c r="H37" s="124"/>
      <c r="J37" s="119"/>
      <c r="K37" s="120"/>
      <c r="L37" s="140" t="str">
        <f t="shared" si="7"/>
        <v/>
      </c>
      <c r="M37" s="144" t="str">
        <f t="shared" si="2"/>
        <v/>
      </c>
      <c r="N37" s="145" t="str">
        <f t="shared" si="3"/>
        <v/>
      </c>
      <c r="O37" s="147" t="str">
        <f t="shared" si="0"/>
        <v/>
      </c>
      <c r="P37" s="146" t="str">
        <f t="shared" si="4"/>
        <v/>
      </c>
      <c r="R37" s="1"/>
      <c r="S37" s="7" t="str">
        <f t="shared" si="5"/>
        <v/>
      </c>
      <c r="T37" t="str">
        <f t="shared" si="1"/>
        <v/>
      </c>
    </row>
    <row r="38" spans="1:20" x14ac:dyDescent="0.3">
      <c r="A38" s="134">
        <v>36</v>
      </c>
      <c r="B38" s="101"/>
      <c r="C38" s="120"/>
      <c r="D38" s="100"/>
      <c r="E38" s="100"/>
      <c r="F38" s="120"/>
      <c r="G38" s="123"/>
      <c r="H38" s="124"/>
      <c r="J38" s="119"/>
      <c r="K38" s="120"/>
      <c r="L38" s="140" t="str">
        <f t="shared" si="7"/>
        <v/>
      </c>
      <c r="M38" s="144" t="str">
        <f t="shared" si="2"/>
        <v/>
      </c>
      <c r="N38" s="145" t="str">
        <f t="shared" si="3"/>
        <v/>
      </c>
      <c r="O38" s="147" t="str">
        <f t="shared" si="0"/>
        <v/>
      </c>
      <c r="P38" s="146" t="str">
        <f t="shared" si="4"/>
        <v/>
      </c>
      <c r="Q38" s="5"/>
      <c r="R38" s="6"/>
      <c r="S38" s="7" t="str">
        <f t="shared" si="5"/>
        <v/>
      </c>
      <c r="T38" t="str">
        <f t="shared" si="1"/>
        <v/>
      </c>
    </row>
    <row r="39" spans="1:20" x14ac:dyDescent="0.3">
      <c r="A39" s="134">
        <v>37</v>
      </c>
      <c r="B39" s="101"/>
      <c r="C39" s="120"/>
      <c r="D39" s="100"/>
      <c r="E39" s="100"/>
      <c r="F39" s="120"/>
      <c r="G39" s="123"/>
      <c r="H39" s="124"/>
      <c r="J39" s="119"/>
      <c r="K39" s="120"/>
      <c r="L39" s="140" t="str">
        <f t="shared" si="7"/>
        <v/>
      </c>
      <c r="M39" s="144" t="str">
        <f t="shared" si="2"/>
        <v/>
      </c>
      <c r="N39" s="145" t="str">
        <f t="shared" si="3"/>
        <v/>
      </c>
      <c r="O39" s="147" t="str">
        <f t="shared" si="0"/>
        <v/>
      </c>
      <c r="P39" s="146" t="str">
        <f t="shared" si="4"/>
        <v/>
      </c>
      <c r="Q39" s="5"/>
      <c r="S39" s="7" t="str">
        <f t="shared" si="5"/>
        <v/>
      </c>
      <c r="T39" t="str">
        <f t="shared" si="1"/>
        <v/>
      </c>
    </row>
    <row r="40" spans="1:20" x14ac:dyDescent="0.3">
      <c r="A40" s="134">
        <v>38</v>
      </c>
      <c r="B40" s="101"/>
      <c r="C40" s="120"/>
      <c r="D40" s="100"/>
      <c r="E40" s="100"/>
      <c r="F40" s="120"/>
      <c r="G40" s="123"/>
      <c r="H40" s="124"/>
      <c r="J40" s="119"/>
      <c r="K40" s="120"/>
      <c r="L40" s="140" t="str">
        <f t="shared" si="7"/>
        <v/>
      </c>
      <c r="M40" s="144" t="str">
        <f t="shared" si="2"/>
        <v/>
      </c>
      <c r="N40" s="145" t="str">
        <f t="shared" si="3"/>
        <v/>
      </c>
      <c r="O40" s="147" t="str">
        <f t="shared" si="0"/>
        <v/>
      </c>
      <c r="P40" s="146" t="str">
        <f t="shared" si="4"/>
        <v/>
      </c>
      <c r="Q40" s="5"/>
      <c r="S40" s="7" t="str">
        <f t="shared" si="5"/>
        <v/>
      </c>
      <c r="T40" t="str">
        <f t="shared" si="1"/>
        <v/>
      </c>
    </row>
    <row r="41" spans="1:20" x14ac:dyDescent="0.3">
      <c r="A41" s="134">
        <v>39</v>
      </c>
      <c r="B41" s="101"/>
      <c r="C41" s="120"/>
      <c r="D41" s="100"/>
      <c r="E41" s="100"/>
      <c r="F41" s="120"/>
      <c r="G41" s="123"/>
      <c r="H41" s="124"/>
      <c r="J41" s="119"/>
      <c r="K41" s="120"/>
      <c r="L41" s="140" t="str">
        <f t="shared" si="7"/>
        <v/>
      </c>
      <c r="M41" s="144" t="str">
        <f t="shared" si="2"/>
        <v/>
      </c>
      <c r="N41" s="145" t="str">
        <f t="shared" si="3"/>
        <v/>
      </c>
      <c r="O41" s="147" t="str">
        <f t="shared" si="0"/>
        <v/>
      </c>
      <c r="P41" s="146" t="str">
        <f t="shared" si="4"/>
        <v/>
      </c>
      <c r="Q41" s="5"/>
      <c r="S41" s="7" t="str">
        <f t="shared" si="5"/>
        <v/>
      </c>
      <c r="T41" t="str">
        <f t="shared" si="1"/>
        <v/>
      </c>
    </row>
    <row r="42" spans="1:20" x14ac:dyDescent="0.3">
      <c r="A42" s="134">
        <v>40</v>
      </c>
      <c r="B42" s="101"/>
      <c r="C42" s="120"/>
      <c r="D42" s="100"/>
      <c r="E42" s="100"/>
      <c r="F42" s="120"/>
      <c r="G42" s="123"/>
      <c r="H42" s="124"/>
      <c r="J42" s="119"/>
      <c r="K42" s="120"/>
      <c r="L42" s="140" t="str">
        <f t="shared" si="7"/>
        <v/>
      </c>
      <c r="M42" s="144" t="str">
        <f t="shared" si="2"/>
        <v/>
      </c>
      <c r="N42" s="145" t="str">
        <f t="shared" si="3"/>
        <v/>
      </c>
      <c r="O42" s="147" t="str">
        <f t="shared" si="0"/>
        <v/>
      </c>
      <c r="P42" s="146" t="str">
        <f t="shared" si="4"/>
        <v/>
      </c>
      <c r="S42" s="7" t="str">
        <f t="shared" si="5"/>
        <v/>
      </c>
      <c r="T42" t="str">
        <f t="shared" si="1"/>
        <v/>
      </c>
    </row>
    <row r="43" spans="1:20" x14ac:dyDescent="0.3">
      <c r="A43" s="134">
        <v>41</v>
      </c>
      <c r="B43" s="101"/>
      <c r="C43" s="120"/>
      <c r="D43" s="100"/>
      <c r="E43" s="100"/>
      <c r="F43" s="120"/>
      <c r="G43" s="123"/>
      <c r="H43" s="124"/>
      <c r="J43" s="119"/>
      <c r="K43" s="120"/>
      <c r="L43" s="140" t="str">
        <f t="shared" si="7"/>
        <v/>
      </c>
      <c r="M43" s="144" t="str">
        <f t="shared" si="2"/>
        <v/>
      </c>
      <c r="N43" s="145" t="str">
        <f t="shared" si="3"/>
        <v/>
      </c>
      <c r="O43" s="147" t="str">
        <f t="shared" si="0"/>
        <v/>
      </c>
      <c r="P43" s="146" t="str">
        <f t="shared" si="4"/>
        <v/>
      </c>
      <c r="S43" s="7" t="str">
        <f t="shared" si="5"/>
        <v/>
      </c>
      <c r="T43" t="str">
        <f t="shared" si="1"/>
        <v/>
      </c>
    </row>
    <row r="44" spans="1:20" ht="15" thickBot="1" x14ac:dyDescent="0.35">
      <c r="A44" s="134">
        <v>42</v>
      </c>
      <c r="B44" s="101"/>
      <c r="C44" s="120"/>
      <c r="D44" s="100"/>
      <c r="E44" s="100"/>
      <c r="F44" s="120"/>
      <c r="G44" s="123"/>
      <c r="H44" s="124"/>
      <c r="J44" s="121"/>
      <c r="K44" s="122"/>
      <c r="L44" s="157" t="str">
        <f t="shared" si="7"/>
        <v/>
      </c>
      <c r="M44" s="158" t="str">
        <f t="shared" si="2"/>
        <v/>
      </c>
      <c r="N44" s="159" t="str">
        <f t="shared" si="3"/>
        <v/>
      </c>
      <c r="O44" s="148" t="str">
        <f t="shared" si="0"/>
        <v/>
      </c>
      <c r="P44" s="160" t="str">
        <f t="shared" si="4"/>
        <v/>
      </c>
      <c r="S44" s="7" t="str">
        <f t="shared" si="5"/>
        <v/>
      </c>
      <c r="T44" t="str">
        <f t="shared" si="1"/>
        <v/>
      </c>
    </row>
    <row r="45" spans="1:20" x14ac:dyDescent="0.3">
      <c r="A45" s="134">
        <v>43</v>
      </c>
      <c r="B45" s="101"/>
      <c r="C45" s="120"/>
      <c r="D45" s="100"/>
      <c r="E45" s="100"/>
      <c r="F45" s="120"/>
      <c r="G45" s="123"/>
      <c r="H45" s="124"/>
      <c r="L45" s="161"/>
      <c r="S45" s="7" t="str">
        <f t="shared" si="5"/>
        <v/>
      </c>
      <c r="T45" t="str">
        <f t="shared" si="1"/>
        <v/>
      </c>
    </row>
    <row r="46" spans="1:20" x14ac:dyDescent="0.3">
      <c r="A46" s="134">
        <v>44</v>
      </c>
      <c r="B46" s="101"/>
      <c r="C46" s="120"/>
      <c r="D46" s="100"/>
      <c r="E46" s="100"/>
      <c r="F46" s="120"/>
      <c r="G46" s="123"/>
      <c r="H46" s="124"/>
      <c r="S46" s="7" t="str">
        <f t="shared" si="5"/>
        <v/>
      </c>
      <c r="T46" t="str">
        <f t="shared" si="1"/>
        <v/>
      </c>
    </row>
    <row r="47" spans="1:20" x14ac:dyDescent="0.3">
      <c r="A47" s="134">
        <v>45</v>
      </c>
      <c r="B47" s="101"/>
      <c r="C47" s="120"/>
      <c r="D47" s="100"/>
      <c r="E47" s="100"/>
      <c r="F47" s="120"/>
      <c r="G47" s="123"/>
      <c r="H47" s="124"/>
      <c r="S47" s="7" t="str">
        <f t="shared" si="5"/>
        <v/>
      </c>
      <c r="T47" t="str">
        <f t="shared" si="1"/>
        <v/>
      </c>
    </row>
    <row r="48" spans="1:20" x14ac:dyDescent="0.3">
      <c r="A48" s="134">
        <v>46</v>
      </c>
      <c r="B48" s="101"/>
      <c r="C48" s="120"/>
      <c r="D48" s="100"/>
      <c r="E48" s="100"/>
      <c r="F48" s="120"/>
      <c r="G48" s="123"/>
      <c r="H48" s="124"/>
      <c r="S48" s="7" t="str">
        <f t="shared" si="5"/>
        <v/>
      </c>
      <c r="T48" t="str">
        <f t="shared" si="1"/>
        <v/>
      </c>
    </row>
    <row r="49" spans="1:20" x14ac:dyDescent="0.3">
      <c r="A49" s="134">
        <v>47</v>
      </c>
      <c r="B49" s="101"/>
      <c r="C49" s="120"/>
      <c r="D49" s="100"/>
      <c r="E49" s="100"/>
      <c r="F49" s="120"/>
      <c r="G49" s="123"/>
      <c r="H49" s="124"/>
      <c r="S49" s="7" t="str">
        <f t="shared" si="5"/>
        <v/>
      </c>
      <c r="T49" t="str">
        <f t="shared" si="1"/>
        <v/>
      </c>
    </row>
    <row r="50" spans="1:20" x14ac:dyDescent="0.3">
      <c r="A50" s="134">
        <v>48</v>
      </c>
      <c r="B50" s="101"/>
      <c r="C50" s="120"/>
      <c r="D50" s="100"/>
      <c r="E50" s="100"/>
      <c r="F50" s="120"/>
      <c r="G50" s="123"/>
      <c r="H50" s="124"/>
      <c r="S50" s="7" t="str">
        <f t="shared" si="5"/>
        <v/>
      </c>
      <c r="T50" t="str">
        <f t="shared" si="1"/>
        <v/>
      </c>
    </row>
    <row r="51" spans="1:20" x14ac:dyDescent="0.3">
      <c r="A51" s="134">
        <v>49</v>
      </c>
      <c r="B51" s="101"/>
      <c r="C51" s="120"/>
      <c r="D51" s="100"/>
      <c r="E51" s="100"/>
      <c r="F51" s="120"/>
      <c r="G51" s="123"/>
      <c r="H51" s="124"/>
      <c r="S51" s="7" t="str">
        <f t="shared" si="5"/>
        <v/>
      </c>
      <c r="T51" t="str">
        <f t="shared" si="1"/>
        <v/>
      </c>
    </row>
    <row r="52" spans="1:20" x14ac:dyDescent="0.3">
      <c r="A52" s="134">
        <v>50</v>
      </c>
      <c r="B52" s="101"/>
      <c r="C52" s="120"/>
      <c r="D52" s="100"/>
      <c r="E52" s="100"/>
      <c r="F52" s="120"/>
      <c r="G52" s="123"/>
      <c r="H52" s="124"/>
      <c r="S52" s="7" t="str">
        <f t="shared" si="5"/>
        <v/>
      </c>
      <c r="T52" t="str">
        <f t="shared" si="1"/>
        <v/>
      </c>
    </row>
    <row r="53" spans="1:20" x14ac:dyDescent="0.3">
      <c r="A53" s="134">
        <v>51</v>
      </c>
      <c r="B53" s="101"/>
      <c r="C53" s="120"/>
      <c r="D53" s="100"/>
      <c r="E53" s="100"/>
      <c r="F53" s="120"/>
      <c r="G53" s="123"/>
      <c r="H53" s="124"/>
      <c r="S53" s="7" t="str">
        <f t="shared" si="5"/>
        <v/>
      </c>
      <c r="T53" t="str">
        <f t="shared" si="1"/>
        <v/>
      </c>
    </row>
    <row r="54" spans="1:20" x14ac:dyDescent="0.3">
      <c r="A54" s="134">
        <v>52</v>
      </c>
      <c r="B54" s="101"/>
      <c r="C54" s="120"/>
      <c r="D54" s="100"/>
      <c r="E54" s="100"/>
      <c r="F54" s="120"/>
      <c r="G54" s="123"/>
      <c r="H54" s="124"/>
      <c r="S54" s="7" t="str">
        <f t="shared" si="5"/>
        <v/>
      </c>
      <c r="T54" t="str">
        <f t="shared" si="1"/>
        <v/>
      </c>
    </row>
    <row r="55" spans="1:20" x14ac:dyDescent="0.3">
      <c r="A55" s="134">
        <v>53</v>
      </c>
      <c r="B55" s="101"/>
      <c r="C55" s="120"/>
      <c r="D55" s="100"/>
      <c r="E55" s="100"/>
      <c r="F55" s="120"/>
      <c r="G55" s="123"/>
      <c r="H55" s="124"/>
      <c r="S55" s="7" t="str">
        <f t="shared" si="5"/>
        <v/>
      </c>
      <c r="T55" t="str">
        <f t="shared" si="1"/>
        <v/>
      </c>
    </row>
    <row r="56" spans="1:20" x14ac:dyDescent="0.3">
      <c r="A56" s="134">
        <v>54</v>
      </c>
      <c r="B56" s="101"/>
      <c r="C56" s="120"/>
      <c r="D56" s="100"/>
      <c r="E56" s="100"/>
      <c r="F56" s="120"/>
      <c r="G56" s="123"/>
      <c r="H56" s="124"/>
      <c r="S56" s="7" t="str">
        <f t="shared" si="5"/>
        <v/>
      </c>
      <c r="T56" t="str">
        <f t="shared" si="1"/>
        <v/>
      </c>
    </row>
    <row r="57" spans="1:20" x14ac:dyDescent="0.3">
      <c r="A57" s="134">
        <v>55</v>
      </c>
      <c r="B57" s="101"/>
      <c r="C57" s="120"/>
      <c r="D57" s="100"/>
      <c r="E57" s="100"/>
      <c r="F57" s="120"/>
      <c r="G57" s="123"/>
      <c r="H57" s="124"/>
      <c r="S57" s="7" t="str">
        <f t="shared" si="5"/>
        <v/>
      </c>
      <c r="T57" t="str">
        <f t="shared" si="1"/>
        <v/>
      </c>
    </row>
    <row r="58" spans="1:20" x14ac:dyDescent="0.3">
      <c r="A58" s="134">
        <v>56</v>
      </c>
      <c r="B58" s="101"/>
      <c r="C58" s="120"/>
      <c r="D58" s="100"/>
      <c r="E58" s="100"/>
      <c r="F58" s="120"/>
      <c r="G58" s="123"/>
      <c r="H58" s="124"/>
      <c r="S58" s="7" t="str">
        <f t="shared" si="5"/>
        <v/>
      </c>
      <c r="T58" t="str">
        <f t="shared" si="1"/>
        <v/>
      </c>
    </row>
    <row r="59" spans="1:20" x14ac:dyDescent="0.3">
      <c r="A59" s="134">
        <v>57</v>
      </c>
      <c r="B59" s="101"/>
      <c r="C59" s="120"/>
      <c r="D59" s="100"/>
      <c r="E59" s="100"/>
      <c r="F59" s="120"/>
      <c r="G59" s="123"/>
      <c r="H59" s="124"/>
      <c r="S59" s="7" t="str">
        <f t="shared" si="5"/>
        <v/>
      </c>
      <c r="T59" t="str">
        <f t="shared" si="1"/>
        <v/>
      </c>
    </row>
    <row r="60" spans="1:20" x14ac:dyDescent="0.3">
      <c r="A60" s="134">
        <v>58</v>
      </c>
      <c r="B60" s="101"/>
      <c r="C60" s="120"/>
      <c r="D60" s="100"/>
      <c r="E60" s="100"/>
      <c r="F60" s="120"/>
      <c r="G60" s="123"/>
      <c r="H60" s="124"/>
      <c r="S60" s="7" t="str">
        <f t="shared" si="5"/>
        <v/>
      </c>
      <c r="T60" t="str">
        <f t="shared" si="1"/>
        <v/>
      </c>
    </row>
    <row r="61" spans="1:20" x14ac:dyDescent="0.3">
      <c r="A61" s="134">
        <v>59</v>
      </c>
      <c r="B61" s="101"/>
      <c r="C61" s="120"/>
      <c r="D61" s="100"/>
      <c r="E61" s="100"/>
      <c r="F61" s="120"/>
      <c r="G61" s="123"/>
      <c r="H61" s="124"/>
      <c r="S61" s="7" t="str">
        <f t="shared" si="5"/>
        <v/>
      </c>
      <c r="T61" t="str">
        <f t="shared" si="1"/>
        <v/>
      </c>
    </row>
    <row r="62" spans="1:20" x14ac:dyDescent="0.3">
      <c r="A62" s="134">
        <v>60</v>
      </c>
      <c r="B62" s="101"/>
      <c r="C62" s="120"/>
      <c r="D62" s="100"/>
      <c r="E62" s="100"/>
      <c r="F62" s="120"/>
      <c r="G62" s="123"/>
      <c r="H62" s="124"/>
      <c r="S62" s="7" t="str">
        <f t="shared" si="5"/>
        <v/>
      </c>
      <c r="T62" t="str">
        <f t="shared" si="1"/>
        <v/>
      </c>
    </row>
    <row r="63" spans="1:20" x14ac:dyDescent="0.3">
      <c r="A63" s="134">
        <v>61</v>
      </c>
      <c r="B63" s="101"/>
      <c r="C63" s="120"/>
      <c r="D63" s="100"/>
      <c r="E63" s="100"/>
      <c r="F63" s="120"/>
      <c r="G63" s="123"/>
      <c r="H63" s="124"/>
      <c r="S63" s="7" t="str">
        <f t="shared" si="5"/>
        <v/>
      </c>
      <c r="T63" t="str">
        <f t="shared" si="1"/>
        <v/>
      </c>
    </row>
    <row r="64" spans="1:20" x14ac:dyDescent="0.3">
      <c r="A64" s="134">
        <v>62</v>
      </c>
      <c r="B64" s="101"/>
      <c r="C64" s="120"/>
      <c r="D64" s="100"/>
      <c r="E64" s="100"/>
      <c r="F64" s="120"/>
      <c r="G64" s="123"/>
      <c r="H64" s="124"/>
      <c r="S64" s="7" t="str">
        <f t="shared" si="5"/>
        <v/>
      </c>
      <c r="T64" t="str">
        <f t="shared" si="1"/>
        <v/>
      </c>
    </row>
    <row r="65" spans="1:20" x14ac:dyDescent="0.3">
      <c r="A65" s="134">
        <v>63</v>
      </c>
      <c r="B65" s="101"/>
      <c r="C65" s="120"/>
      <c r="D65" s="100"/>
      <c r="E65" s="100"/>
      <c r="F65" s="120"/>
      <c r="G65" s="123"/>
      <c r="H65" s="124"/>
      <c r="S65" s="7" t="str">
        <f t="shared" si="5"/>
        <v/>
      </c>
      <c r="T65" t="str">
        <f t="shared" si="1"/>
        <v/>
      </c>
    </row>
    <row r="66" spans="1:20" x14ac:dyDescent="0.3">
      <c r="A66" s="134">
        <v>64</v>
      </c>
      <c r="B66" s="101"/>
      <c r="C66" s="120"/>
      <c r="D66" s="100"/>
      <c r="E66" s="100"/>
      <c r="F66" s="120"/>
      <c r="G66" s="123"/>
      <c r="H66" s="124"/>
      <c r="S66" s="7" t="str">
        <f t="shared" si="5"/>
        <v/>
      </c>
      <c r="T66" t="str">
        <f t="shared" si="1"/>
        <v/>
      </c>
    </row>
    <row r="67" spans="1:20" x14ac:dyDescent="0.3">
      <c r="A67" s="134">
        <v>65</v>
      </c>
      <c r="B67" s="101"/>
      <c r="C67" s="120"/>
      <c r="D67" s="100"/>
      <c r="E67" s="100"/>
      <c r="F67" s="120"/>
      <c r="G67" s="123"/>
      <c r="H67" s="124"/>
      <c r="S67" s="7" t="str">
        <f t="shared" si="5"/>
        <v/>
      </c>
      <c r="T67" t="str">
        <f t="shared" ref="T67:T130" si="8">IF(C67="","",IF(C67="Lineal","",IF(G67="",D67,G67/2+(D67-G67))))</f>
        <v/>
      </c>
    </row>
    <row r="68" spans="1:20" x14ac:dyDescent="0.3">
      <c r="A68" s="134">
        <v>66</v>
      </c>
      <c r="B68" s="101"/>
      <c r="C68" s="120"/>
      <c r="D68" s="100"/>
      <c r="E68" s="100"/>
      <c r="F68" s="120"/>
      <c r="G68" s="123"/>
      <c r="H68" s="124"/>
      <c r="S68" s="7" t="str">
        <f t="shared" ref="S68:S131" si="9">IF(E68="","",IF(H68="Correcto",E68,IF(H68="Incorrecto",E68/2,"")))</f>
        <v/>
      </c>
      <c r="T68" t="str">
        <f t="shared" si="8"/>
        <v/>
      </c>
    </row>
    <row r="69" spans="1:20" x14ac:dyDescent="0.3">
      <c r="A69" s="134">
        <v>67</v>
      </c>
      <c r="B69" s="101"/>
      <c r="C69" s="120"/>
      <c r="D69" s="100"/>
      <c r="E69" s="100"/>
      <c r="F69" s="120"/>
      <c r="G69" s="123"/>
      <c r="H69" s="124"/>
      <c r="S69" s="7" t="str">
        <f t="shared" si="9"/>
        <v/>
      </c>
      <c r="T69" t="str">
        <f t="shared" si="8"/>
        <v/>
      </c>
    </row>
    <row r="70" spans="1:20" x14ac:dyDescent="0.3">
      <c r="A70" s="134">
        <v>68</v>
      </c>
      <c r="B70" s="101"/>
      <c r="C70" s="120"/>
      <c r="D70" s="100"/>
      <c r="E70" s="100"/>
      <c r="F70" s="120"/>
      <c r="G70" s="123"/>
      <c r="H70" s="124"/>
      <c r="S70" s="7" t="str">
        <f t="shared" si="9"/>
        <v/>
      </c>
      <c r="T70" t="str">
        <f t="shared" si="8"/>
        <v/>
      </c>
    </row>
    <row r="71" spans="1:20" x14ac:dyDescent="0.3">
      <c r="A71" s="134">
        <v>69</v>
      </c>
      <c r="B71" s="101"/>
      <c r="C71" s="120"/>
      <c r="D71" s="100"/>
      <c r="E71" s="100"/>
      <c r="F71" s="120"/>
      <c r="G71" s="123"/>
      <c r="H71" s="124"/>
      <c r="S71" s="7" t="str">
        <f t="shared" si="9"/>
        <v/>
      </c>
      <c r="T71" t="str">
        <f t="shared" si="8"/>
        <v/>
      </c>
    </row>
    <row r="72" spans="1:20" x14ac:dyDescent="0.3">
      <c r="A72" s="134">
        <v>70</v>
      </c>
      <c r="B72" s="101"/>
      <c r="C72" s="120"/>
      <c r="D72" s="100"/>
      <c r="E72" s="100"/>
      <c r="F72" s="120"/>
      <c r="G72" s="123"/>
      <c r="H72" s="124"/>
      <c r="S72" s="7" t="str">
        <f t="shared" si="9"/>
        <v/>
      </c>
      <c r="T72" t="str">
        <f t="shared" si="8"/>
        <v/>
      </c>
    </row>
    <row r="73" spans="1:20" x14ac:dyDescent="0.3">
      <c r="A73" s="134">
        <v>71</v>
      </c>
      <c r="B73" s="101"/>
      <c r="C73" s="120"/>
      <c r="D73" s="100"/>
      <c r="E73" s="100"/>
      <c r="F73" s="120"/>
      <c r="G73" s="123"/>
      <c r="H73" s="124"/>
      <c r="S73" s="7" t="str">
        <f t="shared" si="9"/>
        <v/>
      </c>
      <c r="T73" t="str">
        <f t="shared" si="8"/>
        <v/>
      </c>
    </row>
    <row r="74" spans="1:20" x14ac:dyDescent="0.3">
      <c r="A74" s="134">
        <v>72</v>
      </c>
      <c r="B74" s="101"/>
      <c r="C74" s="120"/>
      <c r="D74" s="100"/>
      <c r="E74" s="100"/>
      <c r="F74" s="120"/>
      <c r="G74" s="123"/>
      <c r="H74" s="124"/>
      <c r="S74" s="7" t="str">
        <f t="shared" si="9"/>
        <v/>
      </c>
      <c r="T74" t="str">
        <f t="shared" si="8"/>
        <v/>
      </c>
    </row>
    <row r="75" spans="1:20" x14ac:dyDescent="0.3">
      <c r="A75" s="134">
        <v>73</v>
      </c>
      <c r="B75" s="101"/>
      <c r="C75" s="120"/>
      <c r="D75" s="100"/>
      <c r="E75" s="100"/>
      <c r="F75" s="120"/>
      <c r="G75" s="123"/>
      <c r="H75" s="124"/>
      <c r="S75" s="7" t="str">
        <f t="shared" si="9"/>
        <v/>
      </c>
      <c r="T75" t="str">
        <f t="shared" si="8"/>
        <v/>
      </c>
    </row>
    <row r="76" spans="1:20" x14ac:dyDescent="0.3">
      <c r="A76" s="134">
        <v>74</v>
      </c>
      <c r="B76" s="101"/>
      <c r="C76" s="120"/>
      <c r="D76" s="100"/>
      <c r="E76" s="100"/>
      <c r="F76" s="120"/>
      <c r="G76" s="123"/>
      <c r="H76" s="124"/>
      <c r="S76" s="7" t="str">
        <f t="shared" si="9"/>
        <v/>
      </c>
      <c r="T76" t="str">
        <f t="shared" si="8"/>
        <v/>
      </c>
    </row>
    <row r="77" spans="1:20" x14ac:dyDescent="0.3">
      <c r="A77" s="134">
        <v>75</v>
      </c>
      <c r="B77" s="101"/>
      <c r="C77" s="120"/>
      <c r="D77" s="100"/>
      <c r="E77" s="100"/>
      <c r="F77" s="120"/>
      <c r="G77" s="123"/>
      <c r="H77" s="124"/>
      <c r="S77" s="7" t="str">
        <f t="shared" si="9"/>
        <v/>
      </c>
      <c r="T77" t="str">
        <f t="shared" si="8"/>
        <v/>
      </c>
    </row>
    <row r="78" spans="1:20" x14ac:dyDescent="0.3">
      <c r="A78" s="134">
        <v>76</v>
      </c>
      <c r="B78" s="101"/>
      <c r="C78" s="120"/>
      <c r="D78" s="100"/>
      <c r="E78" s="100"/>
      <c r="F78" s="120"/>
      <c r="G78" s="123"/>
      <c r="H78" s="124"/>
      <c r="S78" s="7" t="str">
        <f t="shared" si="9"/>
        <v/>
      </c>
      <c r="T78" t="str">
        <f t="shared" si="8"/>
        <v/>
      </c>
    </row>
    <row r="79" spans="1:20" x14ac:dyDescent="0.3">
      <c r="A79" s="134">
        <v>77</v>
      </c>
      <c r="B79" s="101"/>
      <c r="C79" s="120"/>
      <c r="D79" s="100"/>
      <c r="E79" s="100"/>
      <c r="F79" s="120"/>
      <c r="G79" s="123"/>
      <c r="H79" s="124"/>
      <c r="S79" s="7" t="str">
        <f t="shared" si="9"/>
        <v/>
      </c>
      <c r="T79" t="str">
        <f t="shared" si="8"/>
        <v/>
      </c>
    </row>
    <row r="80" spans="1:20" x14ac:dyDescent="0.3">
      <c r="A80" s="134">
        <v>78</v>
      </c>
      <c r="B80" s="101"/>
      <c r="C80" s="120"/>
      <c r="D80" s="100"/>
      <c r="E80" s="100"/>
      <c r="F80" s="120"/>
      <c r="G80" s="123"/>
      <c r="H80" s="124"/>
      <c r="S80" s="7" t="str">
        <f t="shared" si="9"/>
        <v/>
      </c>
      <c r="T80" t="str">
        <f t="shared" si="8"/>
        <v/>
      </c>
    </row>
    <row r="81" spans="1:20" x14ac:dyDescent="0.3">
      <c r="A81" s="134">
        <v>79</v>
      </c>
      <c r="B81" s="101"/>
      <c r="C81" s="120"/>
      <c r="D81" s="100"/>
      <c r="E81" s="100"/>
      <c r="F81" s="120"/>
      <c r="G81" s="123"/>
      <c r="H81" s="124"/>
      <c r="S81" s="7" t="str">
        <f t="shared" si="9"/>
        <v/>
      </c>
      <c r="T81" t="str">
        <f t="shared" si="8"/>
        <v/>
      </c>
    </row>
    <row r="82" spans="1:20" x14ac:dyDescent="0.3">
      <c r="A82" s="134">
        <v>80</v>
      </c>
      <c r="B82" s="101"/>
      <c r="C82" s="120"/>
      <c r="D82" s="100"/>
      <c r="E82" s="100"/>
      <c r="F82" s="120"/>
      <c r="G82" s="123"/>
      <c r="H82" s="124"/>
      <c r="S82" s="7" t="str">
        <f t="shared" si="9"/>
        <v/>
      </c>
      <c r="T82" t="str">
        <f t="shared" si="8"/>
        <v/>
      </c>
    </row>
    <row r="83" spans="1:20" x14ac:dyDescent="0.3">
      <c r="A83" s="134">
        <v>81</v>
      </c>
      <c r="B83" s="101"/>
      <c r="C83" s="120"/>
      <c r="D83" s="100"/>
      <c r="E83" s="100"/>
      <c r="F83" s="120"/>
      <c r="G83" s="123"/>
      <c r="H83" s="124"/>
      <c r="S83" s="7" t="str">
        <f t="shared" si="9"/>
        <v/>
      </c>
      <c r="T83" t="str">
        <f t="shared" si="8"/>
        <v/>
      </c>
    </row>
    <row r="84" spans="1:20" x14ac:dyDescent="0.3">
      <c r="A84" s="134">
        <v>82</v>
      </c>
      <c r="B84" s="101"/>
      <c r="C84" s="120"/>
      <c r="D84" s="100"/>
      <c r="E84" s="100"/>
      <c r="F84" s="120"/>
      <c r="G84" s="123"/>
      <c r="H84" s="124"/>
      <c r="S84" s="7" t="str">
        <f t="shared" si="9"/>
        <v/>
      </c>
      <c r="T84" t="str">
        <f t="shared" si="8"/>
        <v/>
      </c>
    </row>
    <row r="85" spans="1:20" x14ac:dyDescent="0.3">
      <c r="A85" s="134">
        <v>83</v>
      </c>
      <c r="B85" s="101"/>
      <c r="C85" s="120"/>
      <c r="D85" s="100"/>
      <c r="E85" s="100"/>
      <c r="F85" s="120"/>
      <c r="G85" s="123"/>
      <c r="H85" s="124"/>
      <c r="S85" s="7" t="str">
        <f t="shared" si="9"/>
        <v/>
      </c>
      <c r="T85" t="str">
        <f t="shared" si="8"/>
        <v/>
      </c>
    </row>
    <row r="86" spans="1:20" x14ac:dyDescent="0.3">
      <c r="A86" s="134">
        <v>84</v>
      </c>
      <c r="B86" s="101"/>
      <c r="C86" s="120"/>
      <c r="D86" s="100"/>
      <c r="E86" s="100"/>
      <c r="F86" s="120"/>
      <c r="G86" s="123"/>
      <c r="H86" s="124"/>
      <c r="S86" s="7" t="str">
        <f t="shared" si="9"/>
        <v/>
      </c>
      <c r="T86" t="str">
        <f t="shared" si="8"/>
        <v/>
      </c>
    </row>
    <row r="87" spans="1:20" x14ac:dyDescent="0.3">
      <c r="A87" s="134">
        <v>85</v>
      </c>
      <c r="B87" s="101"/>
      <c r="C87" s="120"/>
      <c r="D87" s="100"/>
      <c r="E87" s="100"/>
      <c r="F87" s="120"/>
      <c r="G87" s="123"/>
      <c r="H87" s="124"/>
      <c r="S87" s="7" t="str">
        <f t="shared" si="9"/>
        <v/>
      </c>
      <c r="T87" t="str">
        <f t="shared" si="8"/>
        <v/>
      </c>
    </row>
    <row r="88" spans="1:20" x14ac:dyDescent="0.3">
      <c r="A88" s="134">
        <v>86</v>
      </c>
      <c r="B88" s="101"/>
      <c r="C88" s="120"/>
      <c r="D88" s="100"/>
      <c r="E88" s="100"/>
      <c r="F88" s="120"/>
      <c r="G88" s="123"/>
      <c r="H88" s="124"/>
      <c r="S88" s="7" t="str">
        <f t="shared" si="9"/>
        <v/>
      </c>
      <c r="T88" t="str">
        <f t="shared" si="8"/>
        <v/>
      </c>
    </row>
    <row r="89" spans="1:20" x14ac:dyDescent="0.3">
      <c r="A89" s="134">
        <v>87</v>
      </c>
      <c r="B89" s="101"/>
      <c r="C89" s="120"/>
      <c r="D89" s="100"/>
      <c r="E89" s="100"/>
      <c r="F89" s="120"/>
      <c r="G89" s="123"/>
      <c r="H89" s="124"/>
      <c r="S89" s="7" t="str">
        <f t="shared" si="9"/>
        <v/>
      </c>
      <c r="T89" t="str">
        <f t="shared" si="8"/>
        <v/>
      </c>
    </row>
    <row r="90" spans="1:20" x14ac:dyDescent="0.3">
      <c r="A90" s="134">
        <v>88</v>
      </c>
      <c r="B90" s="101"/>
      <c r="C90" s="120"/>
      <c r="D90" s="100"/>
      <c r="E90" s="100"/>
      <c r="F90" s="120"/>
      <c r="G90" s="123"/>
      <c r="H90" s="124"/>
      <c r="S90" s="7" t="str">
        <f t="shared" si="9"/>
        <v/>
      </c>
      <c r="T90" t="str">
        <f t="shared" si="8"/>
        <v/>
      </c>
    </row>
    <row r="91" spans="1:20" x14ac:dyDescent="0.3">
      <c r="A91" s="134">
        <v>89</v>
      </c>
      <c r="B91" s="101"/>
      <c r="C91" s="120"/>
      <c r="D91" s="100"/>
      <c r="E91" s="100"/>
      <c r="F91" s="120"/>
      <c r="G91" s="123"/>
      <c r="H91" s="124"/>
      <c r="S91" s="7" t="str">
        <f t="shared" si="9"/>
        <v/>
      </c>
      <c r="T91" t="str">
        <f t="shared" si="8"/>
        <v/>
      </c>
    </row>
    <row r="92" spans="1:20" x14ac:dyDescent="0.3">
      <c r="A92" s="134">
        <v>90</v>
      </c>
      <c r="B92" s="101"/>
      <c r="C92" s="120"/>
      <c r="D92" s="100"/>
      <c r="E92" s="100"/>
      <c r="F92" s="120"/>
      <c r="G92" s="123"/>
      <c r="H92" s="124"/>
      <c r="S92" s="7" t="str">
        <f t="shared" si="9"/>
        <v/>
      </c>
      <c r="T92" t="str">
        <f t="shared" si="8"/>
        <v/>
      </c>
    </row>
    <row r="93" spans="1:20" x14ac:dyDescent="0.3">
      <c r="A93" s="134">
        <v>91</v>
      </c>
      <c r="B93" s="101"/>
      <c r="C93" s="120"/>
      <c r="D93" s="100"/>
      <c r="E93" s="100"/>
      <c r="F93" s="120"/>
      <c r="G93" s="123"/>
      <c r="H93" s="124"/>
      <c r="S93" s="7" t="str">
        <f t="shared" si="9"/>
        <v/>
      </c>
      <c r="T93" t="str">
        <f t="shared" si="8"/>
        <v/>
      </c>
    </row>
    <row r="94" spans="1:20" x14ac:dyDescent="0.3">
      <c r="A94" s="134">
        <v>92</v>
      </c>
      <c r="B94" s="101"/>
      <c r="C94" s="120"/>
      <c r="D94" s="100"/>
      <c r="E94" s="100"/>
      <c r="F94" s="120"/>
      <c r="G94" s="123"/>
      <c r="H94" s="124"/>
      <c r="S94" s="7" t="str">
        <f t="shared" si="9"/>
        <v/>
      </c>
      <c r="T94" t="str">
        <f t="shared" si="8"/>
        <v/>
      </c>
    </row>
    <row r="95" spans="1:20" x14ac:dyDescent="0.3">
      <c r="A95" s="134">
        <v>93</v>
      </c>
      <c r="B95" s="101"/>
      <c r="C95" s="120"/>
      <c r="D95" s="100"/>
      <c r="E95" s="100"/>
      <c r="F95" s="120"/>
      <c r="G95" s="123"/>
      <c r="H95" s="124"/>
      <c r="S95" s="7" t="str">
        <f t="shared" si="9"/>
        <v/>
      </c>
      <c r="T95" t="str">
        <f t="shared" si="8"/>
        <v/>
      </c>
    </row>
    <row r="96" spans="1:20" x14ac:dyDescent="0.3">
      <c r="A96" s="134">
        <v>94</v>
      </c>
      <c r="B96" s="101"/>
      <c r="C96" s="120"/>
      <c r="D96" s="100"/>
      <c r="E96" s="100"/>
      <c r="F96" s="120"/>
      <c r="G96" s="123"/>
      <c r="H96" s="124"/>
      <c r="S96" s="7" t="str">
        <f t="shared" si="9"/>
        <v/>
      </c>
      <c r="T96" t="str">
        <f t="shared" si="8"/>
        <v/>
      </c>
    </row>
    <row r="97" spans="1:20" x14ac:dyDescent="0.3">
      <c r="A97" s="134">
        <v>95</v>
      </c>
      <c r="B97" s="101"/>
      <c r="C97" s="120"/>
      <c r="D97" s="100"/>
      <c r="E97" s="100"/>
      <c r="F97" s="120"/>
      <c r="G97" s="123"/>
      <c r="H97" s="124"/>
      <c r="S97" s="7" t="str">
        <f t="shared" si="9"/>
        <v/>
      </c>
      <c r="T97" t="str">
        <f t="shared" si="8"/>
        <v/>
      </c>
    </row>
    <row r="98" spans="1:20" x14ac:dyDescent="0.3">
      <c r="A98" s="134">
        <v>96</v>
      </c>
      <c r="B98" s="101"/>
      <c r="C98" s="120"/>
      <c r="D98" s="100"/>
      <c r="E98" s="100"/>
      <c r="F98" s="120"/>
      <c r="G98" s="123"/>
      <c r="H98" s="124"/>
      <c r="S98" s="7" t="str">
        <f t="shared" si="9"/>
        <v/>
      </c>
      <c r="T98" t="str">
        <f t="shared" si="8"/>
        <v/>
      </c>
    </row>
    <row r="99" spans="1:20" x14ac:dyDescent="0.3">
      <c r="A99" s="134">
        <v>97</v>
      </c>
      <c r="B99" s="101"/>
      <c r="C99" s="120"/>
      <c r="D99" s="100"/>
      <c r="E99" s="100"/>
      <c r="F99" s="120"/>
      <c r="G99" s="123"/>
      <c r="H99" s="124"/>
      <c r="S99" s="7" t="str">
        <f t="shared" si="9"/>
        <v/>
      </c>
      <c r="T99" t="str">
        <f t="shared" si="8"/>
        <v/>
      </c>
    </row>
    <row r="100" spans="1:20" x14ac:dyDescent="0.3">
      <c r="A100" s="134">
        <v>98</v>
      </c>
      <c r="B100" s="101"/>
      <c r="C100" s="120"/>
      <c r="D100" s="100"/>
      <c r="E100" s="100"/>
      <c r="F100" s="120"/>
      <c r="G100" s="123"/>
      <c r="H100" s="124"/>
      <c r="S100" s="7" t="str">
        <f t="shared" si="9"/>
        <v/>
      </c>
      <c r="T100" t="str">
        <f t="shared" si="8"/>
        <v/>
      </c>
    </row>
    <row r="101" spans="1:20" x14ac:dyDescent="0.3">
      <c r="A101" s="134">
        <v>99</v>
      </c>
      <c r="B101" s="101"/>
      <c r="C101" s="120"/>
      <c r="D101" s="100"/>
      <c r="E101" s="100"/>
      <c r="F101" s="120"/>
      <c r="G101" s="123"/>
      <c r="H101" s="124"/>
      <c r="S101" s="7" t="str">
        <f t="shared" si="9"/>
        <v/>
      </c>
      <c r="T101" t="str">
        <f t="shared" si="8"/>
        <v/>
      </c>
    </row>
    <row r="102" spans="1:20" x14ac:dyDescent="0.3">
      <c r="A102" s="134">
        <v>100</v>
      </c>
      <c r="B102" s="101"/>
      <c r="C102" s="120"/>
      <c r="D102" s="100"/>
      <c r="E102" s="100"/>
      <c r="F102" s="120"/>
      <c r="G102" s="123"/>
      <c r="H102" s="124"/>
      <c r="S102" s="7" t="str">
        <f t="shared" si="9"/>
        <v/>
      </c>
      <c r="T102" t="str">
        <f t="shared" si="8"/>
        <v/>
      </c>
    </row>
    <row r="103" spans="1:20" x14ac:dyDescent="0.3">
      <c r="A103" s="134">
        <v>101</v>
      </c>
      <c r="B103" s="101"/>
      <c r="C103" s="120"/>
      <c r="D103" s="100"/>
      <c r="E103" s="100"/>
      <c r="F103" s="120"/>
      <c r="G103" s="123"/>
      <c r="H103" s="124"/>
      <c r="S103" s="7" t="str">
        <f t="shared" si="9"/>
        <v/>
      </c>
      <c r="T103" t="str">
        <f t="shared" si="8"/>
        <v/>
      </c>
    </row>
    <row r="104" spans="1:20" x14ac:dyDescent="0.3">
      <c r="A104" s="134">
        <v>102</v>
      </c>
      <c r="B104" s="101"/>
      <c r="C104" s="120"/>
      <c r="D104" s="100"/>
      <c r="E104" s="100"/>
      <c r="F104" s="120"/>
      <c r="G104" s="123"/>
      <c r="H104" s="124"/>
      <c r="S104" s="7" t="str">
        <f t="shared" si="9"/>
        <v/>
      </c>
      <c r="T104" t="str">
        <f t="shared" si="8"/>
        <v/>
      </c>
    </row>
    <row r="105" spans="1:20" x14ac:dyDescent="0.3">
      <c r="A105" s="134">
        <v>103</v>
      </c>
      <c r="B105" s="101"/>
      <c r="C105" s="120"/>
      <c r="D105" s="100"/>
      <c r="E105" s="100"/>
      <c r="F105" s="120"/>
      <c r="G105" s="123"/>
      <c r="H105" s="124"/>
      <c r="S105" s="7" t="str">
        <f t="shared" si="9"/>
        <v/>
      </c>
      <c r="T105" t="str">
        <f t="shared" si="8"/>
        <v/>
      </c>
    </row>
    <row r="106" spans="1:20" x14ac:dyDescent="0.3">
      <c r="A106" s="134">
        <v>104</v>
      </c>
      <c r="B106" s="101"/>
      <c r="C106" s="120"/>
      <c r="D106" s="100"/>
      <c r="E106" s="100"/>
      <c r="F106" s="120"/>
      <c r="G106" s="123"/>
      <c r="H106" s="124"/>
      <c r="S106" s="7" t="str">
        <f t="shared" si="9"/>
        <v/>
      </c>
      <c r="T106" t="str">
        <f t="shared" si="8"/>
        <v/>
      </c>
    </row>
    <row r="107" spans="1:20" x14ac:dyDescent="0.3">
      <c r="A107" s="134">
        <v>105</v>
      </c>
      <c r="B107" s="101"/>
      <c r="C107" s="120"/>
      <c r="D107" s="100"/>
      <c r="E107" s="100"/>
      <c r="F107" s="120"/>
      <c r="G107" s="123"/>
      <c r="H107" s="124"/>
      <c r="S107" s="7" t="str">
        <f t="shared" si="9"/>
        <v/>
      </c>
      <c r="T107" t="str">
        <f t="shared" si="8"/>
        <v/>
      </c>
    </row>
    <row r="108" spans="1:20" x14ac:dyDescent="0.3">
      <c r="A108" s="134">
        <v>106</v>
      </c>
      <c r="B108" s="101"/>
      <c r="C108" s="120"/>
      <c r="D108" s="100"/>
      <c r="E108" s="100"/>
      <c r="F108" s="120"/>
      <c r="G108" s="123"/>
      <c r="H108" s="124"/>
      <c r="S108" s="7" t="str">
        <f t="shared" si="9"/>
        <v/>
      </c>
      <c r="T108" t="str">
        <f t="shared" si="8"/>
        <v/>
      </c>
    </row>
    <row r="109" spans="1:20" x14ac:dyDescent="0.3">
      <c r="A109" s="134">
        <v>107</v>
      </c>
      <c r="B109" s="101"/>
      <c r="C109" s="120"/>
      <c r="D109" s="100"/>
      <c r="E109" s="100"/>
      <c r="F109" s="120"/>
      <c r="G109" s="123"/>
      <c r="H109" s="124"/>
      <c r="S109" s="7" t="str">
        <f t="shared" si="9"/>
        <v/>
      </c>
      <c r="T109" t="str">
        <f t="shared" si="8"/>
        <v/>
      </c>
    </row>
    <row r="110" spans="1:20" x14ac:dyDescent="0.3">
      <c r="A110" s="134">
        <v>108</v>
      </c>
      <c r="B110" s="101"/>
      <c r="C110" s="120"/>
      <c r="D110" s="100"/>
      <c r="E110" s="100"/>
      <c r="F110" s="120"/>
      <c r="G110" s="123"/>
      <c r="H110" s="124"/>
      <c r="S110" s="7" t="str">
        <f t="shared" si="9"/>
        <v/>
      </c>
      <c r="T110" t="str">
        <f t="shared" si="8"/>
        <v/>
      </c>
    </row>
    <row r="111" spans="1:20" x14ac:dyDescent="0.3">
      <c r="A111" s="134">
        <v>109</v>
      </c>
      <c r="B111" s="101"/>
      <c r="C111" s="120"/>
      <c r="D111" s="100"/>
      <c r="E111" s="100"/>
      <c r="F111" s="120"/>
      <c r="G111" s="123"/>
      <c r="H111" s="124"/>
      <c r="S111" s="7" t="str">
        <f t="shared" si="9"/>
        <v/>
      </c>
      <c r="T111" t="str">
        <f t="shared" si="8"/>
        <v/>
      </c>
    </row>
    <row r="112" spans="1:20" x14ac:dyDescent="0.3">
      <c r="A112" s="134">
        <v>110</v>
      </c>
      <c r="B112" s="101"/>
      <c r="C112" s="120"/>
      <c r="D112" s="100"/>
      <c r="E112" s="100"/>
      <c r="F112" s="120"/>
      <c r="G112" s="123"/>
      <c r="H112" s="124"/>
      <c r="S112" s="7" t="str">
        <f t="shared" si="9"/>
        <v/>
      </c>
      <c r="T112" t="str">
        <f t="shared" si="8"/>
        <v/>
      </c>
    </row>
    <row r="113" spans="1:20" x14ac:dyDescent="0.3">
      <c r="A113" s="134">
        <v>111</v>
      </c>
      <c r="B113" s="101"/>
      <c r="C113" s="120"/>
      <c r="D113" s="100"/>
      <c r="E113" s="100"/>
      <c r="F113" s="120"/>
      <c r="G113" s="123"/>
      <c r="H113" s="124"/>
      <c r="S113" s="7" t="str">
        <f t="shared" si="9"/>
        <v/>
      </c>
      <c r="T113" t="str">
        <f t="shared" si="8"/>
        <v/>
      </c>
    </row>
    <row r="114" spans="1:20" x14ac:dyDescent="0.3">
      <c r="A114" s="134">
        <v>112</v>
      </c>
      <c r="B114" s="101"/>
      <c r="C114" s="120"/>
      <c r="D114" s="100"/>
      <c r="E114" s="100"/>
      <c r="F114" s="120"/>
      <c r="G114" s="123"/>
      <c r="H114" s="124"/>
      <c r="S114" s="7" t="str">
        <f t="shared" si="9"/>
        <v/>
      </c>
      <c r="T114" t="str">
        <f t="shared" si="8"/>
        <v/>
      </c>
    </row>
    <row r="115" spans="1:20" x14ac:dyDescent="0.3">
      <c r="A115" s="134">
        <v>113</v>
      </c>
      <c r="B115" s="101"/>
      <c r="C115" s="120"/>
      <c r="D115" s="100"/>
      <c r="E115" s="100"/>
      <c r="F115" s="120"/>
      <c r="G115" s="123"/>
      <c r="H115" s="124"/>
      <c r="S115" s="7" t="str">
        <f t="shared" si="9"/>
        <v/>
      </c>
      <c r="T115" t="str">
        <f t="shared" si="8"/>
        <v/>
      </c>
    </row>
    <row r="116" spans="1:20" x14ac:dyDescent="0.3">
      <c r="A116" s="134">
        <v>114</v>
      </c>
      <c r="B116" s="101"/>
      <c r="C116" s="120"/>
      <c r="D116" s="100"/>
      <c r="E116" s="100"/>
      <c r="F116" s="120"/>
      <c r="G116" s="123"/>
      <c r="H116" s="124"/>
      <c r="S116" s="7" t="str">
        <f t="shared" si="9"/>
        <v/>
      </c>
      <c r="T116" t="str">
        <f t="shared" si="8"/>
        <v/>
      </c>
    </row>
    <row r="117" spans="1:20" x14ac:dyDescent="0.3">
      <c r="A117" s="134">
        <v>115</v>
      </c>
      <c r="B117" s="101"/>
      <c r="C117" s="120"/>
      <c r="D117" s="100"/>
      <c r="E117" s="100"/>
      <c r="F117" s="120"/>
      <c r="G117" s="123"/>
      <c r="H117" s="124"/>
      <c r="S117" s="7" t="str">
        <f t="shared" si="9"/>
        <v/>
      </c>
      <c r="T117" t="str">
        <f t="shared" si="8"/>
        <v/>
      </c>
    </row>
    <row r="118" spans="1:20" x14ac:dyDescent="0.3">
      <c r="A118" s="134">
        <v>116</v>
      </c>
      <c r="B118" s="101"/>
      <c r="C118" s="120"/>
      <c r="D118" s="100"/>
      <c r="E118" s="100"/>
      <c r="F118" s="120"/>
      <c r="G118" s="123"/>
      <c r="H118" s="124"/>
      <c r="S118" s="7" t="str">
        <f t="shared" si="9"/>
        <v/>
      </c>
      <c r="T118" t="str">
        <f t="shared" si="8"/>
        <v/>
      </c>
    </row>
    <row r="119" spans="1:20" x14ac:dyDescent="0.3">
      <c r="A119" s="134">
        <v>117</v>
      </c>
      <c r="B119" s="101"/>
      <c r="C119" s="120"/>
      <c r="D119" s="100"/>
      <c r="E119" s="100"/>
      <c r="F119" s="120"/>
      <c r="G119" s="123"/>
      <c r="H119" s="124"/>
      <c r="S119" s="7" t="str">
        <f t="shared" si="9"/>
        <v/>
      </c>
      <c r="T119" t="str">
        <f t="shared" si="8"/>
        <v/>
      </c>
    </row>
    <row r="120" spans="1:20" x14ac:dyDescent="0.3">
      <c r="A120" s="134">
        <v>118</v>
      </c>
      <c r="B120" s="101"/>
      <c r="C120" s="120"/>
      <c r="D120" s="100"/>
      <c r="E120" s="100"/>
      <c r="F120" s="120"/>
      <c r="G120" s="123"/>
      <c r="H120" s="124"/>
      <c r="S120" s="7" t="str">
        <f t="shared" si="9"/>
        <v/>
      </c>
      <c r="T120" t="str">
        <f t="shared" si="8"/>
        <v/>
      </c>
    </row>
    <row r="121" spans="1:20" x14ac:dyDescent="0.3">
      <c r="A121" s="134">
        <v>119</v>
      </c>
      <c r="B121" s="101"/>
      <c r="C121" s="120"/>
      <c r="D121" s="100"/>
      <c r="E121" s="100"/>
      <c r="F121" s="120"/>
      <c r="G121" s="123"/>
      <c r="H121" s="124"/>
      <c r="S121" s="7" t="str">
        <f t="shared" si="9"/>
        <v/>
      </c>
      <c r="T121" t="str">
        <f t="shared" si="8"/>
        <v/>
      </c>
    </row>
    <row r="122" spans="1:20" x14ac:dyDescent="0.3">
      <c r="A122" s="134">
        <v>120</v>
      </c>
      <c r="B122" s="101"/>
      <c r="C122" s="120"/>
      <c r="D122" s="100"/>
      <c r="E122" s="100"/>
      <c r="F122" s="120"/>
      <c r="G122" s="123"/>
      <c r="H122" s="124"/>
      <c r="S122" s="7" t="str">
        <f t="shared" si="9"/>
        <v/>
      </c>
      <c r="T122" t="str">
        <f t="shared" si="8"/>
        <v/>
      </c>
    </row>
    <row r="123" spans="1:20" x14ac:dyDescent="0.3">
      <c r="A123" s="134">
        <v>121</v>
      </c>
      <c r="B123" s="101"/>
      <c r="C123" s="120"/>
      <c r="D123" s="100"/>
      <c r="E123" s="100"/>
      <c r="F123" s="120"/>
      <c r="G123" s="123"/>
      <c r="H123" s="124"/>
      <c r="S123" s="7" t="str">
        <f t="shared" si="9"/>
        <v/>
      </c>
      <c r="T123" t="str">
        <f t="shared" si="8"/>
        <v/>
      </c>
    </row>
    <row r="124" spans="1:20" x14ac:dyDescent="0.3">
      <c r="A124" s="134">
        <v>122</v>
      </c>
      <c r="B124" s="101"/>
      <c r="C124" s="120"/>
      <c r="D124" s="100"/>
      <c r="E124" s="100"/>
      <c r="F124" s="120"/>
      <c r="G124" s="123"/>
      <c r="H124" s="124"/>
      <c r="S124" s="7" t="str">
        <f t="shared" si="9"/>
        <v/>
      </c>
      <c r="T124" t="str">
        <f t="shared" si="8"/>
        <v/>
      </c>
    </row>
    <row r="125" spans="1:20" x14ac:dyDescent="0.3">
      <c r="A125" s="134">
        <v>123</v>
      </c>
      <c r="B125" s="101"/>
      <c r="C125" s="120"/>
      <c r="D125" s="100"/>
      <c r="E125" s="100"/>
      <c r="F125" s="120"/>
      <c r="G125" s="123"/>
      <c r="H125" s="124"/>
      <c r="S125" s="7" t="str">
        <f t="shared" si="9"/>
        <v/>
      </c>
      <c r="T125" t="str">
        <f t="shared" si="8"/>
        <v/>
      </c>
    </row>
    <row r="126" spans="1:20" x14ac:dyDescent="0.3">
      <c r="A126" s="134">
        <v>124</v>
      </c>
      <c r="B126" s="101"/>
      <c r="C126" s="120"/>
      <c r="D126" s="100"/>
      <c r="E126" s="100"/>
      <c r="F126" s="120"/>
      <c r="G126" s="123"/>
      <c r="H126" s="124"/>
      <c r="S126" s="7" t="str">
        <f t="shared" si="9"/>
        <v/>
      </c>
      <c r="T126" t="str">
        <f t="shared" si="8"/>
        <v/>
      </c>
    </row>
    <row r="127" spans="1:20" x14ac:dyDescent="0.3">
      <c r="A127" s="134">
        <v>125</v>
      </c>
      <c r="B127" s="101"/>
      <c r="C127" s="120"/>
      <c r="D127" s="100"/>
      <c r="E127" s="100"/>
      <c r="F127" s="120"/>
      <c r="G127" s="123"/>
      <c r="H127" s="124"/>
      <c r="S127" s="7" t="str">
        <f t="shared" si="9"/>
        <v/>
      </c>
      <c r="T127" t="str">
        <f t="shared" si="8"/>
        <v/>
      </c>
    </row>
    <row r="128" spans="1:20" x14ac:dyDescent="0.3">
      <c r="A128" s="134">
        <v>126</v>
      </c>
      <c r="B128" s="101"/>
      <c r="C128" s="120"/>
      <c r="D128" s="100"/>
      <c r="E128" s="100"/>
      <c r="F128" s="120"/>
      <c r="G128" s="123"/>
      <c r="H128" s="124"/>
      <c r="S128" s="7" t="str">
        <f t="shared" si="9"/>
        <v/>
      </c>
      <c r="T128" t="str">
        <f t="shared" si="8"/>
        <v/>
      </c>
    </row>
    <row r="129" spans="1:20" x14ac:dyDescent="0.3">
      <c r="A129" s="134">
        <v>127</v>
      </c>
      <c r="B129" s="101"/>
      <c r="C129" s="120"/>
      <c r="D129" s="100"/>
      <c r="E129" s="100"/>
      <c r="F129" s="120"/>
      <c r="G129" s="123"/>
      <c r="H129" s="124"/>
      <c r="S129" s="7" t="str">
        <f t="shared" si="9"/>
        <v/>
      </c>
      <c r="T129" t="str">
        <f t="shared" si="8"/>
        <v/>
      </c>
    </row>
    <row r="130" spans="1:20" x14ac:dyDescent="0.3">
      <c r="A130" s="134">
        <v>128</v>
      </c>
      <c r="B130" s="101"/>
      <c r="C130" s="120"/>
      <c r="D130" s="100"/>
      <c r="E130" s="100"/>
      <c r="F130" s="120"/>
      <c r="G130" s="123"/>
      <c r="H130" s="124"/>
      <c r="S130" s="7" t="str">
        <f t="shared" si="9"/>
        <v/>
      </c>
      <c r="T130" t="str">
        <f t="shared" si="8"/>
        <v/>
      </c>
    </row>
    <row r="131" spans="1:20" x14ac:dyDescent="0.3">
      <c r="A131" s="134">
        <v>129</v>
      </c>
      <c r="B131" s="101"/>
      <c r="C131" s="120"/>
      <c r="D131" s="100"/>
      <c r="E131" s="100"/>
      <c r="F131" s="120"/>
      <c r="G131" s="123"/>
      <c r="H131" s="124"/>
      <c r="S131" s="7" t="str">
        <f t="shared" si="9"/>
        <v/>
      </c>
      <c r="T131" t="str">
        <f t="shared" ref="T131:T194" si="10">IF(C131="","",IF(C131="Lineal","",IF(G131="",D131,G131/2+(D131-G131))))</f>
        <v/>
      </c>
    </row>
    <row r="132" spans="1:20" x14ac:dyDescent="0.3">
      <c r="A132" s="134">
        <v>130</v>
      </c>
      <c r="B132" s="101"/>
      <c r="C132" s="120"/>
      <c r="D132" s="100"/>
      <c r="E132" s="100"/>
      <c r="F132" s="120"/>
      <c r="G132" s="123"/>
      <c r="H132" s="124"/>
      <c r="S132" s="7" t="str">
        <f t="shared" ref="S132:S195" si="11">IF(E132="","",IF(H132="Correcto",E132,IF(H132="Incorrecto",E132/2,"")))</f>
        <v/>
      </c>
      <c r="T132" t="str">
        <f t="shared" si="10"/>
        <v/>
      </c>
    </row>
    <row r="133" spans="1:20" x14ac:dyDescent="0.3">
      <c r="A133" s="134">
        <v>131</v>
      </c>
      <c r="B133" s="101"/>
      <c r="C133" s="120"/>
      <c r="D133" s="100"/>
      <c r="E133" s="100"/>
      <c r="F133" s="120"/>
      <c r="G133" s="123"/>
      <c r="H133" s="124"/>
      <c r="S133" s="7" t="str">
        <f t="shared" si="11"/>
        <v/>
      </c>
      <c r="T133" t="str">
        <f t="shared" si="10"/>
        <v/>
      </c>
    </row>
    <row r="134" spans="1:20" x14ac:dyDescent="0.3">
      <c r="A134" s="134">
        <v>132</v>
      </c>
      <c r="B134" s="101"/>
      <c r="C134" s="120"/>
      <c r="D134" s="100"/>
      <c r="E134" s="100"/>
      <c r="F134" s="120"/>
      <c r="G134" s="123"/>
      <c r="H134" s="124"/>
      <c r="S134" s="7" t="str">
        <f t="shared" si="11"/>
        <v/>
      </c>
      <c r="T134" t="str">
        <f t="shared" si="10"/>
        <v/>
      </c>
    </row>
    <row r="135" spans="1:20" x14ac:dyDescent="0.3">
      <c r="A135" s="134">
        <v>133</v>
      </c>
      <c r="B135" s="101"/>
      <c r="C135" s="120"/>
      <c r="D135" s="100"/>
      <c r="E135" s="100"/>
      <c r="F135" s="120"/>
      <c r="G135" s="123"/>
      <c r="H135" s="124"/>
      <c r="S135" s="7" t="str">
        <f t="shared" si="11"/>
        <v/>
      </c>
      <c r="T135" t="str">
        <f t="shared" si="10"/>
        <v/>
      </c>
    </row>
    <row r="136" spans="1:20" x14ac:dyDescent="0.3">
      <c r="A136" s="134">
        <v>134</v>
      </c>
      <c r="B136" s="101"/>
      <c r="C136" s="120"/>
      <c r="D136" s="100"/>
      <c r="E136" s="100"/>
      <c r="F136" s="120"/>
      <c r="G136" s="123"/>
      <c r="H136" s="124"/>
      <c r="S136" s="7" t="str">
        <f t="shared" si="11"/>
        <v/>
      </c>
      <c r="T136" t="str">
        <f t="shared" si="10"/>
        <v/>
      </c>
    </row>
    <row r="137" spans="1:20" x14ac:dyDescent="0.3">
      <c r="A137" s="134">
        <v>135</v>
      </c>
      <c r="B137" s="101"/>
      <c r="C137" s="120"/>
      <c r="D137" s="100"/>
      <c r="E137" s="100"/>
      <c r="F137" s="120"/>
      <c r="G137" s="123"/>
      <c r="H137" s="124"/>
      <c r="S137" s="7" t="str">
        <f t="shared" si="11"/>
        <v/>
      </c>
      <c r="T137" t="str">
        <f t="shared" si="10"/>
        <v/>
      </c>
    </row>
    <row r="138" spans="1:20" x14ac:dyDescent="0.3">
      <c r="A138" s="134">
        <v>136</v>
      </c>
      <c r="B138" s="101"/>
      <c r="C138" s="120"/>
      <c r="D138" s="100"/>
      <c r="E138" s="100"/>
      <c r="F138" s="120"/>
      <c r="G138" s="123"/>
      <c r="H138" s="124"/>
      <c r="S138" s="7" t="str">
        <f t="shared" si="11"/>
        <v/>
      </c>
      <c r="T138" t="str">
        <f t="shared" si="10"/>
        <v/>
      </c>
    </row>
    <row r="139" spans="1:20" x14ac:dyDescent="0.3">
      <c r="A139" s="134">
        <v>137</v>
      </c>
      <c r="B139" s="101"/>
      <c r="C139" s="120"/>
      <c r="D139" s="100"/>
      <c r="E139" s="100"/>
      <c r="F139" s="120"/>
      <c r="G139" s="123"/>
      <c r="H139" s="124"/>
      <c r="S139" s="7" t="str">
        <f t="shared" si="11"/>
        <v/>
      </c>
      <c r="T139" t="str">
        <f t="shared" si="10"/>
        <v/>
      </c>
    </row>
    <row r="140" spans="1:20" x14ac:dyDescent="0.3">
      <c r="A140" s="134">
        <v>138</v>
      </c>
      <c r="B140" s="101"/>
      <c r="C140" s="120"/>
      <c r="D140" s="100"/>
      <c r="E140" s="100"/>
      <c r="F140" s="120"/>
      <c r="G140" s="123"/>
      <c r="H140" s="124"/>
      <c r="S140" s="7" t="str">
        <f t="shared" si="11"/>
        <v/>
      </c>
      <c r="T140" t="str">
        <f t="shared" si="10"/>
        <v/>
      </c>
    </row>
    <row r="141" spans="1:20" x14ac:dyDescent="0.3">
      <c r="A141" s="134">
        <v>139</v>
      </c>
      <c r="B141" s="101"/>
      <c r="C141" s="120"/>
      <c r="D141" s="100"/>
      <c r="E141" s="100"/>
      <c r="F141" s="120"/>
      <c r="G141" s="123"/>
      <c r="H141" s="124"/>
      <c r="S141" s="7" t="str">
        <f t="shared" si="11"/>
        <v/>
      </c>
      <c r="T141" t="str">
        <f t="shared" si="10"/>
        <v/>
      </c>
    </row>
    <row r="142" spans="1:20" x14ac:dyDescent="0.3">
      <c r="A142" s="134">
        <v>140</v>
      </c>
      <c r="B142" s="101"/>
      <c r="C142" s="120"/>
      <c r="D142" s="100"/>
      <c r="E142" s="100"/>
      <c r="F142" s="120"/>
      <c r="G142" s="123"/>
      <c r="H142" s="124"/>
      <c r="S142" s="7" t="str">
        <f t="shared" si="11"/>
        <v/>
      </c>
      <c r="T142" t="str">
        <f t="shared" si="10"/>
        <v/>
      </c>
    </row>
    <row r="143" spans="1:20" x14ac:dyDescent="0.3">
      <c r="A143" s="134">
        <v>141</v>
      </c>
      <c r="B143" s="101"/>
      <c r="C143" s="120"/>
      <c r="D143" s="100"/>
      <c r="E143" s="100"/>
      <c r="F143" s="120"/>
      <c r="G143" s="123"/>
      <c r="H143" s="124"/>
      <c r="S143" s="7" t="str">
        <f t="shared" si="11"/>
        <v/>
      </c>
      <c r="T143" t="str">
        <f t="shared" si="10"/>
        <v/>
      </c>
    </row>
    <row r="144" spans="1:20" x14ac:dyDescent="0.3">
      <c r="A144" s="134">
        <v>142</v>
      </c>
      <c r="B144" s="101"/>
      <c r="C144" s="120"/>
      <c r="D144" s="100"/>
      <c r="E144" s="100"/>
      <c r="F144" s="120"/>
      <c r="G144" s="123"/>
      <c r="H144" s="124"/>
      <c r="S144" s="7" t="str">
        <f t="shared" si="11"/>
        <v/>
      </c>
      <c r="T144" t="str">
        <f t="shared" si="10"/>
        <v/>
      </c>
    </row>
    <row r="145" spans="1:20" x14ac:dyDescent="0.3">
      <c r="A145" s="134">
        <v>143</v>
      </c>
      <c r="B145" s="101"/>
      <c r="C145" s="120"/>
      <c r="D145" s="100"/>
      <c r="E145" s="100"/>
      <c r="F145" s="120"/>
      <c r="G145" s="123"/>
      <c r="H145" s="124"/>
      <c r="S145" s="7" t="str">
        <f t="shared" si="11"/>
        <v/>
      </c>
      <c r="T145" t="str">
        <f t="shared" si="10"/>
        <v/>
      </c>
    </row>
    <row r="146" spans="1:20" x14ac:dyDescent="0.3">
      <c r="A146" s="134">
        <v>144</v>
      </c>
      <c r="B146" s="101"/>
      <c r="C146" s="120"/>
      <c r="D146" s="100"/>
      <c r="E146" s="100"/>
      <c r="F146" s="120"/>
      <c r="G146" s="123"/>
      <c r="H146" s="124"/>
      <c r="S146" s="7" t="str">
        <f t="shared" si="11"/>
        <v/>
      </c>
      <c r="T146" t="str">
        <f t="shared" si="10"/>
        <v/>
      </c>
    </row>
    <row r="147" spans="1:20" x14ac:dyDescent="0.3">
      <c r="A147" s="134">
        <v>145</v>
      </c>
      <c r="B147" s="101"/>
      <c r="C147" s="120"/>
      <c r="D147" s="100"/>
      <c r="E147" s="100"/>
      <c r="F147" s="120"/>
      <c r="G147" s="123"/>
      <c r="H147" s="124"/>
      <c r="S147" s="7" t="str">
        <f t="shared" si="11"/>
        <v/>
      </c>
      <c r="T147" t="str">
        <f t="shared" si="10"/>
        <v/>
      </c>
    </row>
    <row r="148" spans="1:20" x14ac:dyDescent="0.3">
      <c r="A148" s="134">
        <v>146</v>
      </c>
      <c r="B148" s="101"/>
      <c r="C148" s="120"/>
      <c r="D148" s="100"/>
      <c r="E148" s="100"/>
      <c r="F148" s="120"/>
      <c r="G148" s="123"/>
      <c r="H148" s="124"/>
      <c r="S148" s="7" t="str">
        <f t="shared" si="11"/>
        <v/>
      </c>
      <c r="T148" t="str">
        <f t="shared" si="10"/>
        <v/>
      </c>
    </row>
    <row r="149" spans="1:20" x14ac:dyDescent="0.3">
      <c r="A149" s="134">
        <v>147</v>
      </c>
      <c r="B149" s="101"/>
      <c r="C149" s="120"/>
      <c r="D149" s="100"/>
      <c r="E149" s="100"/>
      <c r="F149" s="120"/>
      <c r="G149" s="123"/>
      <c r="H149" s="124"/>
      <c r="S149" s="7" t="str">
        <f t="shared" si="11"/>
        <v/>
      </c>
      <c r="T149" t="str">
        <f t="shared" si="10"/>
        <v/>
      </c>
    </row>
    <row r="150" spans="1:20" x14ac:dyDescent="0.3">
      <c r="A150" s="134">
        <v>148</v>
      </c>
      <c r="B150" s="101"/>
      <c r="C150" s="120"/>
      <c r="D150" s="100"/>
      <c r="E150" s="100"/>
      <c r="F150" s="120"/>
      <c r="G150" s="123"/>
      <c r="H150" s="124"/>
      <c r="S150" s="7" t="str">
        <f t="shared" si="11"/>
        <v/>
      </c>
      <c r="T150" t="str">
        <f t="shared" si="10"/>
        <v/>
      </c>
    </row>
    <row r="151" spans="1:20" x14ac:dyDescent="0.3">
      <c r="A151" s="134">
        <v>149</v>
      </c>
      <c r="B151" s="101"/>
      <c r="C151" s="120"/>
      <c r="D151" s="100"/>
      <c r="E151" s="100"/>
      <c r="F151" s="120"/>
      <c r="G151" s="123"/>
      <c r="H151" s="124"/>
      <c r="S151" s="7" t="str">
        <f t="shared" si="11"/>
        <v/>
      </c>
      <c r="T151" t="str">
        <f t="shared" si="10"/>
        <v/>
      </c>
    </row>
    <row r="152" spans="1:20" x14ac:dyDescent="0.3">
      <c r="A152" s="134">
        <v>150</v>
      </c>
      <c r="B152" s="101"/>
      <c r="C152" s="120"/>
      <c r="D152" s="100"/>
      <c r="E152" s="100"/>
      <c r="F152" s="120"/>
      <c r="G152" s="123"/>
      <c r="H152" s="124"/>
      <c r="S152" s="7" t="str">
        <f t="shared" si="11"/>
        <v/>
      </c>
      <c r="T152" t="str">
        <f t="shared" si="10"/>
        <v/>
      </c>
    </row>
    <row r="153" spans="1:20" x14ac:dyDescent="0.3">
      <c r="A153" s="134">
        <v>151</v>
      </c>
      <c r="B153" s="101"/>
      <c r="C153" s="120"/>
      <c r="D153" s="100"/>
      <c r="E153" s="100"/>
      <c r="F153" s="120"/>
      <c r="G153" s="123"/>
      <c r="H153" s="124"/>
      <c r="S153" s="7" t="str">
        <f t="shared" si="11"/>
        <v/>
      </c>
      <c r="T153" t="str">
        <f t="shared" si="10"/>
        <v/>
      </c>
    </row>
    <row r="154" spans="1:20" x14ac:dyDescent="0.3">
      <c r="A154" s="134">
        <v>152</v>
      </c>
      <c r="B154" s="101"/>
      <c r="C154" s="120"/>
      <c r="D154" s="100"/>
      <c r="E154" s="100"/>
      <c r="F154" s="120"/>
      <c r="G154" s="123"/>
      <c r="H154" s="124"/>
      <c r="S154" s="7" t="str">
        <f t="shared" si="11"/>
        <v/>
      </c>
      <c r="T154" t="str">
        <f t="shared" si="10"/>
        <v/>
      </c>
    </row>
    <row r="155" spans="1:20" x14ac:dyDescent="0.3">
      <c r="A155" s="134">
        <v>153</v>
      </c>
      <c r="B155" s="101"/>
      <c r="C155" s="120"/>
      <c r="D155" s="100"/>
      <c r="E155" s="100"/>
      <c r="F155" s="120"/>
      <c r="G155" s="123"/>
      <c r="H155" s="124"/>
      <c r="S155" s="7" t="str">
        <f t="shared" si="11"/>
        <v/>
      </c>
      <c r="T155" t="str">
        <f t="shared" si="10"/>
        <v/>
      </c>
    </row>
    <row r="156" spans="1:20" x14ac:dyDescent="0.3">
      <c r="A156" s="134">
        <v>154</v>
      </c>
      <c r="B156" s="101"/>
      <c r="C156" s="120"/>
      <c r="D156" s="100"/>
      <c r="E156" s="100"/>
      <c r="F156" s="120"/>
      <c r="G156" s="123"/>
      <c r="H156" s="124"/>
      <c r="S156" s="7" t="str">
        <f t="shared" si="11"/>
        <v/>
      </c>
      <c r="T156" t="str">
        <f t="shared" si="10"/>
        <v/>
      </c>
    </row>
    <row r="157" spans="1:20" x14ac:dyDescent="0.3">
      <c r="A157" s="134">
        <v>155</v>
      </c>
      <c r="B157" s="101"/>
      <c r="C157" s="120"/>
      <c r="D157" s="100"/>
      <c r="E157" s="100"/>
      <c r="F157" s="120"/>
      <c r="G157" s="123"/>
      <c r="H157" s="124"/>
      <c r="S157" s="7" t="str">
        <f t="shared" si="11"/>
        <v/>
      </c>
      <c r="T157" t="str">
        <f t="shared" si="10"/>
        <v/>
      </c>
    </row>
    <row r="158" spans="1:20" x14ac:dyDescent="0.3">
      <c r="A158" s="134">
        <v>156</v>
      </c>
      <c r="B158" s="101"/>
      <c r="C158" s="120"/>
      <c r="D158" s="100"/>
      <c r="E158" s="100"/>
      <c r="F158" s="120"/>
      <c r="G158" s="123"/>
      <c r="H158" s="124"/>
      <c r="S158" s="7" t="str">
        <f t="shared" si="11"/>
        <v/>
      </c>
      <c r="T158" t="str">
        <f t="shared" si="10"/>
        <v/>
      </c>
    </row>
    <row r="159" spans="1:20" x14ac:dyDescent="0.3">
      <c r="A159" s="134">
        <v>157</v>
      </c>
      <c r="B159" s="101"/>
      <c r="C159" s="120"/>
      <c r="D159" s="100"/>
      <c r="E159" s="100"/>
      <c r="F159" s="120"/>
      <c r="G159" s="123"/>
      <c r="H159" s="124"/>
      <c r="S159" s="7" t="str">
        <f t="shared" si="11"/>
        <v/>
      </c>
      <c r="T159" t="str">
        <f t="shared" si="10"/>
        <v/>
      </c>
    </row>
    <row r="160" spans="1:20" x14ac:dyDescent="0.3">
      <c r="A160" s="134">
        <v>158</v>
      </c>
      <c r="B160" s="101"/>
      <c r="C160" s="120"/>
      <c r="D160" s="100"/>
      <c r="E160" s="100"/>
      <c r="F160" s="120"/>
      <c r="G160" s="123"/>
      <c r="H160" s="124"/>
      <c r="S160" s="7" t="str">
        <f t="shared" si="11"/>
        <v/>
      </c>
      <c r="T160" t="str">
        <f t="shared" si="10"/>
        <v/>
      </c>
    </row>
    <row r="161" spans="1:20" x14ac:dyDescent="0.3">
      <c r="A161" s="134">
        <v>159</v>
      </c>
      <c r="B161" s="101"/>
      <c r="C161" s="120"/>
      <c r="D161" s="100"/>
      <c r="E161" s="100"/>
      <c r="F161" s="120"/>
      <c r="G161" s="123"/>
      <c r="H161" s="124"/>
      <c r="S161" s="7" t="str">
        <f t="shared" si="11"/>
        <v/>
      </c>
      <c r="T161" t="str">
        <f t="shared" si="10"/>
        <v/>
      </c>
    </row>
    <row r="162" spans="1:20" x14ac:dyDescent="0.3">
      <c r="A162" s="134">
        <v>160</v>
      </c>
      <c r="B162" s="101"/>
      <c r="C162" s="120"/>
      <c r="D162" s="100"/>
      <c r="E162" s="100"/>
      <c r="F162" s="120"/>
      <c r="G162" s="123"/>
      <c r="H162" s="124"/>
      <c r="S162" s="7" t="str">
        <f t="shared" si="11"/>
        <v/>
      </c>
      <c r="T162" t="str">
        <f t="shared" si="10"/>
        <v/>
      </c>
    </row>
    <row r="163" spans="1:20" x14ac:dyDescent="0.3">
      <c r="A163" s="134">
        <v>161</v>
      </c>
      <c r="B163" s="101"/>
      <c r="C163" s="120"/>
      <c r="D163" s="100"/>
      <c r="E163" s="100"/>
      <c r="F163" s="120"/>
      <c r="G163" s="123"/>
      <c r="H163" s="124"/>
      <c r="S163" s="7" t="str">
        <f t="shared" si="11"/>
        <v/>
      </c>
      <c r="T163" t="str">
        <f t="shared" si="10"/>
        <v/>
      </c>
    </row>
    <row r="164" spans="1:20" x14ac:dyDescent="0.3">
      <c r="A164" s="134">
        <v>162</v>
      </c>
      <c r="B164" s="101"/>
      <c r="C164" s="120"/>
      <c r="D164" s="100"/>
      <c r="E164" s="100"/>
      <c r="F164" s="120"/>
      <c r="G164" s="123"/>
      <c r="H164" s="124"/>
      <c r="S164" s="7" t="str">
        <f t="shared" si="11"/>
        <v/>
      </c>
      <c r="T164" t="str">
        <f t="shared" si="10"/>
        <v/>
      </c>
    </row>
    <row r="165" spans="1:20" x14ac:dyDescent="0.3">
      <c r="A165" s="134">
        <v>163</v>
      </c>
      <c r="B165" s="101"/>
      <c r="C165" s="120"/>
      <c r="D165" s="100"/>
      <c r="E165" s="100"/>
      <c r="F165" s="120"/>
      <c r="G165" s="123"/>
      <c r="H165" s="124"/>
      <c r="S165" s="7" t="str">
        <f t="shared" si="11"/>
        <v/>
      </c>
      <c r="T165" t="str">
        <f t="shared" si="10"/>
        <v/>
      </c>
    </row>
    <row r="166" spans="1:20" x14ac:dyDescent="0.3">
      <c r="A166" s="134">
        <v>164</v>
      </c>
      <c r="B166" s="101"/>
      <c r="C166" s="120"/>
      <c r="D166" s="100"/>
      <c r="E166" s="100"/>
      <c r="F166" s="120"/>
      <c r="G166" s="123"/>
      <c r="H166" s="124"/>
      <c r="S166" s="7" t="str">
        <f t="shared" si="11"/>
        <v/>
      </c>
      <c r="T166" t="str">
        <f t="shared" si="10"/>
        <v/>
      </c>
    </row>
    <row r="167" spans="1:20" x14ac:dyDescent="0.3">
      <c r="A167" s="134">
        <v>165</v>
      </c>
      <c r="B167" s="101"/>
      <c r="C167" s="120"/>
      <c r="D167" s="100"/>
      <c r="E167" s="100"/>
      <c r="F167" s="120"/>
      <c r="G167" s="123"/>
      <c r="H167" s="124"/>
      <c r="S167" s="7" t="str">
        <f t="shared" si="11"/>
        <v/>
      </c>
      <c r="T167" t="str">
        <f t="shared" si="10"/>
        <v/>
      </c>
    </row>
    <row r="168" spans="1:20" x14ac:dyDescent="0.3">
      <c r="A168" s="134">
        <v>166</v>
      </c>
      <c r="B168" s="101"/>
      <c r="C168" s="120"/>
      <c r="D168" s="100"/>
      <c r="E168" s="100"/>
      <c r="F168" s="120"/>
      <c r="G168" s="123"/>
      <c r="H168" s="124"/>
      <c r="S168" s="7" t="str">
        <f t="shared" si="11"/>
        <v/>
      </c>
      <c r="T168" t="str">
        <f t="shared" si="10"/>
        <v/>
      </c>
    </row>
    <row r="169" spans="1:20" x14ac:dyDescent="0.3">
      <c r="A169" s="134">
        <v>167</v>
      </c>
      <c r="B169" s="101"/>
      <c r="C169" s="120"/>
      <c r="D169" s="100"/>
      <c r="E169" s="100"/>
      <c r="F169" s="120"/>
      <c r="G169" s="123"/>
      <c r="H169" s="124"/>
      <c r="S169" s="7" t="str">
        <f t="shared" si="11"/>
        <v/>
      </c>
      <c r="T169" t="str">
        <f t="shared" si="10"/>
        <v/>
      </c>
    </row>
    <row r="170" spans="1:20" x14ac:dyDescent="0.3">
      <c r="A170" s="134">
        <v>168</v>
      </c>
      <c r="B170" s="101"/>
      <c r="C170" s="120"/>
      <c r="D170" s="100"/>
      <c r="E170" s="100"/>
      <c r="F170" s="120"/>
      <c r="G170" s="123"/>
      <c r="H170" s="124"/>
      <c r="S170" s="7" t="str">
        <f t="shared" si="11"/>
        <v/>
      </c>
      <c r="T170" t="str">
        <f t="shared" si="10"/>
        <v/>
      </c>
    </row>
    <row r="171" spans="1:20" x14ac:dyDescent="0.3">
      <c r="A171" s="134">
        <v>169</v>
      </c>
      <c r="B171" s="101"/>
      <c r="C171" s="120"/>
      <c r="D171" s="100"/>
      <c r="E171" s="100"/>
      <c r="F171" s="120"/>
      <c r="G171" s="123"/>
      <c r="H171" s="124"/>
      <c r="S171" s="7" t="str">
        <f t="shared" si="11"/>
        <v/>
      </c>
      <c r="T171" t="str">
        <f t="shared" si="10"/>
        <v/>
      </c>
    </row>
    <row r="172" spans="1:20" x14ac:dyDescent="0.3">
      <c r="A172" s="134">
        <v>170</v>
      </c>
      <c r="B172" s="101"/>
      <c r="C172" s="120"/>
      <c r="D172" s="100"/>
      <c r="E172" s="100"/>
      <c r="F172" s="120"/>
      <c r="G172" s="123"/>
      <c r="H172" s="124"/>
      <c r="S172" s="7" t="str">
        <f t="shared" si="11"/>
        <v/>
      </c>
      <c r="T172" t="str">
        <f t="shared" si="10"/>
        <v/>
      </c>
    </row>
    <row r="173" spans="1:20" x14ac:dyDescent="0.3">
      <c r="A173" s="134">
        <v>171</v>
      </c>
      <c r="B173" s="101"/>
      <c r="C173" s="120"/>
      <c r="D173" s="100"/>
      <c r="E173" s="100"/>
      <c r="F173" s="120"/>
      <c r="G173" s="123"/>
      <c r="H173" s="124"/>
      <c r="S173" s="7" t="str">
        <f t="shared" si="11"/>
        <v/>
      </c>
      <c r="T173" t="str">
        <f t="shared" si="10"/>
        <v/>
      </c>
    </row>
    <row r="174" spans="1:20" x14ac:dyDescent="0.3">
      <c r="A174" s="134">
        <v>172</v>
      </c>
      <c r="B174" s="101"/>
      <c r="C174" s="120"/>
      <c r="D174" s="100"/>
      <c r="E174" s="100"/>
      <c r="F174" s="120"/>
      <c r="G174" s="123"/>
      <c r="H174" s="124"/>
      <c r="S174" s="7" t="str">
        <f t="shared" si="11"/>
        <v/>
      </c>
      <c r="T174" t="str">
        <f t="shared" si="10"/>
        <v/>
      </c>
    </row>
    <row r="175" spans="1:20" x14ac:dyDescent="0.3">
      <c r="A175" s="134">
        <v>173</v>
      </c>
      <c r="B175" s="101"/>
      <c r="C175" s="120"/>
      <c r="D175" s="100"/>
      <c r="E175" s="100"/>
      <c r="F175" s="120"/>
      <c r="G175" s="123"/>
      <c r="H175" s="124"/>
      <c r="S175" s="7" t="str">
        <f t="shared" si="11"/>
        <v/>
      </c>
      <c r="T175" t="str">
        <f t="shared" si="10"/>
        <v/>
      </c>
    </row>
    <row r="176" spans="1:20" x14ac:dyDescent="0.3">
      <c r="A176" s="134">
        <v>174</v>
      </c>
      <c r="B176" s="101"/>
      <c r="C176" s="120"/>
      <c r="D176" s="100"/>
      <c r="E176" s="100"/>
      <c r="F176" s="120"/>
      <c r="G176" s="123"/>
      <c r="H176" s="124"/>
      <c r="S176" s="7" t="str">
        <f t="shared" si="11"/>
        <v/>
      </c>
      <c r="T176" t="str">
        <f t="shared" si="10"/>
        <v/>
      </c>
    </row>
    <row r="177" spans="1:20" x14ac:dyDescent="0.3">
      <c r="A177" s="134">
        <v>175</v>
      </c>
      <c r="B177" s="101"/>
      <c r="C177" s="120"/>
      <c r="D177" s="100"/>
      <c r="E177" s="100"/>
      <c r="F177" s="120"/>
      <c r="G177" s="123"/>
      <c r="H177" s="124"/>
      <c r="S177" s="7" t="str">
        <f t="shared" si="11"/>
        <v/>
      </c>
      <c r="T177" t="str">
        <f t="shared" si="10"/>
        <v/>
      </c>
    </row>
    <row r="178" spans="1:20" x14ac:dyDescent="0.3">
      <c r="A178" s="134">
        <v>176</v>
      </c>
      <c r="B178" s="101"/>
      <c r="C178" s="120"/>
      <c r="D178" s="100"/>
      <c r="E178" s="100"/>
      <c r="F178" s="120"/>
      <c r="G178" s="123"/>
      <c r="H178" s="124"/>
      <c r="S178" s="7" t="str">
        <f t="shared" si="11"/>
        <v/>
      </c>
      <c r="T178" t="str">
        <f t="shared" si="10"/>
        <v/>
      </c>
    </row>
    <row r="179" spans="1:20" x14ac:dyDescent="0.3">
      <c r="A179" s="134">
        <v>177</v>
      </c>
      <c r="B179" s="101"/>
      <c r="C179" s="120"/>
      <c r="D179" s="100"/>
      <c r="E179" s="100"/>
      <c r="F179" s="120"/>
      <c r="G179" s="123"/>
      <c r="H179" s="124"/>
      <c r="S179" s="7" t="str">
        <f t="shared" si="11"/>
        <v/>
      </c>
      <c r="T179" t="str">
        <f t="shared" si="10"/>
        <v/>
      </c>
    </row>
    <row r="180" spans="1:20" x14ac:dyDescent="0.3">
      <c r="A180" s="134">
        <v>178</v>
      </c>
      <c r="B180" s="101"/>
      <c r="C180" s="120"/>
      <c r="D180" s="100"/>
      <c r="E180" s="100"/>
      <c r="F180" s="120"/>
      <c r="G180" s="123"/>
      <c r="H180" s="124"/>
      <c r="S180" s="7" t="str">
        <f t="shared" si="11"/>
        <v/>
      </c>
      <c r="T180" t="str">
        <f t="shared" si="10"/>
        <v/>
      </c>
    </row>
    <row r="181" spans="1:20" x14ac:dyDescent="0.3">
      <c r="A181" s="134">
        <v>179</v>
      </c>
      <c r="B181" s="101"/>
      <c r="C181" s="120"/>
      <c r="D181" s="100"/>
      <c r="E181" s="100"/>
      <c r="F181" s="120"/>
      <c r="G181" s="123"/>
      <c r="H181" s="124"/>
      <c r="S181" s="7" t="str">
        <f t="shared" si="11"/>
        <v/>
      </c>
      <c r="T181" t="str">
        <f t="shared" si="10"/>
        <v/>
      </c>
    </row>
    <row r="182" spans="1:20" x14ac:dyDescent="0.3">
      <c r="A182" s="134">
        <v>180</v>
      </c>
      <c r="B182" s="101"/>
      <c r="C182" s="120"/>
      <c r="D182" s="100"/>
      <c r="E182" s="100"/>
      <c r="F182" s="120"/>
      <c r="G182" s="123"/>
      <c r="H182" s="124"/>
      <c r="S182" s="7" t="str">
        <f t="shared" si="11"/>
        <v/>
      </c>
      <c r="T182" t="str">
        <f t="shared" si="10"/>
        <v/>
      </c>
    </row>
    <row r="183" spans="1:20" x14ac:dyDescent="0.3">
      <c r="A183" s="134">
        <v>181</v>
      </c>
      <c r="B183" s="101"/>
      <c r="C183" s="120"/>
      <c r="D183" s="100"/>
      <c r="E183" s="100"/>
      <c r="F183" s="120"/>
      <c r="G183" s="123"/>
      <c r="H183" s="124"/>
      <c r="S183" s="7" t="str">
        <f t="shared" si="11"/>
        <v/>
      </c>
      <c r="T183" t="str">
        <f t="shared" si="10"/>
        <v/>
      </c>
    </row>
    <row r="184" spans="1:20" x14ac:dyDescent="0.3">
      <c r="A184" s="134">
        <v>182</v>
      </c>
      <c r="B184" s="101"/>
      <c r="C184" s="120"/>
      <c r="D184" s="100"/>
      <c r="E184" s="100"/>
      <c r="F184" s="120"/>
      <c r="G184" s="123"/>
      <c r="H184" s="124"/>
      <c r="S184" s="7" t="str">
        <f t="shared" si="11"/>
        <v/>
      </c>
      <c r="T184" t="str">
        <f t="shared" si="10"/>
        <v/>
      </c>
    </row>
    <row r="185" spans="1:20" x14ac:dyDescent="0.3">
      <c r="A185" s="134">
        <v>183</v>
      </c>
      <c r="B185" s="101"/>
      <c r="C185" s="120"/>
      <c r="D185" s="100"/>
      <c r="E185" s="100"/>
      <c r="F185" s="120"/>
      <c r="G185" s="123"/>
      <c r="H185" s="124"/>
      <c r="S185" s="7" t="str">
        <f t="shared" si="11"/>
        <v/>
      </c>
      <c r="T185" t="str">
        <f t="shared" si="10"/>
        <v/>
      </c>
    </row>
    <row r="186" spans="1:20" x14ac:dyDescent="0.3">
      <c r="A186" s="134">
        <v>184</v>
      </c>
      <c r="B186" s="101"/>
      <c r="C186" s="120"/>
      <c r="D186" s="100"/>
      <c r="E186" s="100"/>
      <c r="F186" s="120"/>
      <c r="G186" s="123"/>
      <c r="H186" s="124"/>
      <c r="S186" s="7" t="str">
        <f t="shared" si="11"/>
        <v/>
      </c>
      <c r="T186" t="str">
        <f t="shared" si="10"/>
        <v/>
      </c>
    </row>
    <row r="187" spans="1:20" x14ac:dyDescent="0.3">
      <c r="A187" s="134">
        <v>185</v>
      </c>
      <c r="B187" s="101"/>
      <c r="C187" s="120"/>
      <c r="D187" s="100"/>
      <c r="E187" s="100"/>
      <c r="F187" s="120"/>
      <c r="G187" s="123"/>
      <c r="H187" s="124"/>
      <c r="S187" s="7" t="str">
        <f t="shared" si="11"/>
        <v/>
      </c>
      <c r="T187" t="str">
        <f t="shared" si="10"/>
        <v/>
      </c>
    </row>
    <row r="188" spans="1:20" x14ac:dyDescent="0.3">
      <c r="A188" s="134">
        <v>186</v>
      </c>
      <c r="B188" s="101"/>
      <c r="C188" s="120"/>
      <c r="D188" s="100"/>
      <c r="E188" s="100"/>
      <c r="F188" s="120"/>
      <c r="G188" s="123"/>
      <c r="H188" s="124"/>
      <c r="S188" s="7" t="str">
        <f t="shared" si="11"/>
        <v/>
      </c>
      <c r="T188" t="str">
        <f t="shared" si="10"/>
        <v/>
      </c>
    </row>
    <row r="189" spans="1:20" x14ac:dyDescent="0.3">
      <c r="A189" s="134">
        <v>187</v>
      </c>
      <c r="B189" s="101"/>
      <c r="C189" s="120"/>
      <c r="D189" s="100"/>
      <c r="E189" s="100"/>
      <c r="F189" s="120"/>
      <c r="G189" s="123"/>
      <c r="H189" s="124"/>
      <c r="S189" s="7" t="str">
        <f t="shared" si="11"/>
        <v/>
      </c>
      <c r="T189" t="str">
        <f t="shared" si="10"/>
        <v/>
      </c>
    </row>
    <row r="190" spans="1:20" x14ac:dyDescent="0.3">
      <c r="A190" s="134">
        <v>188</v>
      </c>
      <c r="B190" s="101"/>
      <c r="C190" s="120"/>
      <c r="D190" s="100"/>
      <c r="E190" s="100"/>
      <c r="F190" s="120"/>
      <c r="G190" s="123"/>
      <c r="H190" s="124"/>
      <c r="S190" s="7" t="str">
        <f t="shared" si="11"/>
        <v/>
      </c>
      <c r="T190" t="str">
        <f t="shared" si="10"/>
        <v/>
      </c>
    </row>
    <row r="191" spans="1:20" x14ac:dyDescent="0.3">
      <c r="A191" s="134">
        <v>189</v>
      </c>
      <c r="B191" s="101"/>
      <c r="C191" s="120"/>
      <c r="D191" s="100"/>
      <c r="E191" s="100"/>
      <c r="F191" s="120"/>
      <c r="G191" s="123"/>
      <c r="H191" s="124"/>
      <c r="S191" s="7" t="str">
        <f t="shared" si="11"/>
        <v/>
      </c>
      <c r="T191" t="str">
        <f t="shared" si="10"/>
        <v/>
      </c>
    </row>
    <row r="192" spans="1:20" x14ac:dyDescent="0.3">
      <c r="A192" s="134">
        <v>190</v>
      </c>
      <c r="B192" s="101"/>
      <c r="C192" s="120"/>
      <c r="D192" s="100"/>
      <c r="E192" s="100"/>
      <c r="F192" s="120"/>
      <c r="G192" s="123"/>
      <c r="H192" s="124"/>
      <c r="S192" s="7" t="str">
        <f t="shared" si="11"/>
        <v/>
      </c>
      <c r="T192" t="str">
        <f t="shared" si="10"/>
        <v/>
      </c>
    </row>
    <row r="193" spans="1:20" x14ac:dyDescent="0.3">
      <c r="A193" s="134">
        <v>191</v>
      </c>
      <c r="B193" s="101"/>
      <c r="C193" s="120"/>
      <c r="D193" s="100"/>
      <c r="E193" s="100"/>
      <c r="F193" s="120"/>
      <c r="G193" s="123"/>
      <c r="H193" s="124"/>
      <c r="S193" s="7" t="str">
        <f t="shared" si="11"/>
        <v/>
      </c>
      <c r="T193" t="str">
        <f t="shared" si="10"/>
        <v/>
      </c>
    </row>
    <row r="194" spans="1:20" x14ac:dyDescent="0.3">
      <c r="A194" s="134">
        <v>192</v>
      </c>
      <c r="B194" s="101"/>
      <c r="C194" s="120"/>
      <c r="D194" s="100"/>
      <c r="E194" s="100"/>
      <c r="F194" s="120"/>
      <c r="G194" s="123"/>
      <c r="H194" s="124"/>
      <c r="S194" s="7" t="str">
        <f t="shared" si="11"/>
        <v/>
      </c>
      <c r="T194" t="str">
        <f t="shared" si="10"/>
        <v/>
      </c>
    </row>
    <row r="195" spans="1:20" x14ac:dyDescent="0.3">
      <c r="A195" s="134">
        <v>193</v>
      </c>
      <c r="B195" s="101"/>
      <c r="C195" s="120"/>
      <c r="D195" s="100"/>
      <c r="E195" s="100"/>
      <c r="F195" s="120"/>
      <c r="G195" s="123"/>
      <c r="H195" s="124"/>
      <c r="S195" s="7" t="str">
        <f t="shared" si="11"/>
        <v/>
      </c>
      <c r="T195" t="str">
        <f t="shared" ref="T195:T258" si="12">IF(C195="","",IF(C195="Lineal","",IF(G195="",D195,G195/2+(D195-G195))))</f>
        <v/>
      </c>
    </row>
    <row r="196" spans="1:20" x14ac:dyDescent="0.3">
      <c r="A196" s="134">
        <v>194</v>
      </c>
      <c r="B196" s="101"/>
      <c r="C196" s="120"/>
      <c r="D196" s="100"/>
      <c r="E196" s="100"/>
      <c r="F196" s="120"/>
      <c r="G196" s="123"/>
      <c r="H196" s="124"/>
      <c r="S196" s="7" t="str">
        <f t="shared" ref="S196:S259" si="13">IF(E196="","",IF(H196="Correcto",E196,IF(H196="Incorrecto",E196/2,"")))</f>
        <v/>
      </c>
      <c r="T196" t="str">
        <f t="shared" si="12"/>
        <v/>
      </c>
    </row>
    <row r="197" spans="1:20" x14ac:dyDescent="0.3">
      <c r="A197" s="134">
        <v>195</v>
      </c>
      <c r="B197" s="101"/>
      <c r="C197" s="120"/>
      <c r="D197" s="100"/>
      <c r="E197" s="100"/>
      <c r="F197" s="120"/>
      <c r="G197" s="123"/>
      <c r="H197" s="124"/>
      <c r="S197" s="7" t="str">
        <f t="shared" si="13"/>
        <v/>
      </c>
      <c r="T197" t="str">
        <f t="shared" si="12"/>
        <v/>
      </c>
    </row>
    <row r="198" spans="1:20" x14ac:dyDescent="0.3">
      <c r="A198" s="134">
        <v>196</v>
      </c>
      <c r="B198" s="101"/>
      <c r="C198" s="120"/>
      <c r="D198" s="100"/>
      <c r="E198" s="100"/>
      <c r="F198" s="120"/>
      <c r="G198" s="123"/>
      <c r="H198" s="124"/>
      <c r="S198" s="7" t="str">
        <f t="shared" si="13"/>
        <v/>
      </c>
      <c r="T198" t="str">
        <f t="shared" si="12"/>
        <v/>
      </c>
    </row>
    <row r="199" spans="1:20" x14ac:dyDescent="0.3">
      <c r="A199" s="134">
        <v>197</v>
      </c>
      <c r="B199" s="101"/>
      <c r="C199" s="120"/>
      <c r="D199" s="100"/>
      <c r="E199" s="100"/>
      <c r="F199" s="120"/>
      <c r="G199" s="123"/>
      <c r="H199" s="124"/>
      <c r="S199" s="7" t="str">
        <f t="shared" si="13"/>
        <v/>
      </c>
      <c r="T199" t="str">
        <f t="shared" si="12"/>
        <v/>
      </c>
    </row>
    <row r="200" spans="1:20" x14ac:dyDescent="0.3">
      <c r="A200" s="134">
        <v>198</v>
      </c>
      <c r="B200" s="101"/>
      <c r="C200" s="120"/>
      <c r="D200" s="100"/>
      <c r="E200" s="100"/>
      <c r="F200" s="120"/>
      <c r="G200" s="123"/>
      <c r="H200" s="124"/>
      <c r="S200" s="7" t="str">
        <f t="shared" si="13"/>
        <v/>
      </c>
      <c r="T200" t="str">
        <f t="shared" si="12"/>
        <v/>
      </c>
    </row>
    <row r="201" spans="1:20" x14ac:dyDescent="0.3">
      <c r="A201" s="134">
        <v>199</v>
      </c>
      <c r="B201" s="101"/>
      <c r="C201" s="120"/>
      <c r="D201" s="100"/>
      <c r="E201" s="100"/>
      <c r="F201" s="120"/>
      <c r="G201" s="123"/>
      <c r="H201" s="124"/>
      <c r="S201" s="7" t="str">
        <f t="shared" si="13"/>
        <v/>
      </c>
      <c r="T201" t="str">
        <f t="shared" si="12"/>
        <v/>
      </c>
    </row>
    <row r="202" spans="1:20" x14ac:dyDescent="0.3">
      <c r="A202" s="134">
        <v>200</v>
      </c>
      <c r="B202" s="101"/>
      <c r="C202" s="120"/>
      <c r="D202" s="100"/>
      <c r="E202" s="100"/>
      <c r="F202" s="120"/>
      <c r="G202" s="123"/>
      <c r="H202" s="124"/>
      <c r="S202" s="7" t="str">
        <f t="shared" si="13"/>
        <v/>
      </c>
      <c r="T202" t="str">
        <f t="shared" si="12"/>
        <v/>
      </c>
    </row>
    <row r="203" spans="1:20" x14ac:dyDescent="0.3">
      <c r="A203" s="134">
        <v>201</v>
      </c>
      <c r="B203" s="101"/>
      <c r="C203" s="120"/>
      <c r="D203" s="100"/>
      <c r="E203" s="100"/>
      <c r="F203" s="120"/>
      <c r="G203" s="123"/>
      <c r="H203" s="124"/>
      <c r="S203" s="7" t="str">
        <f t="shared" si="13"/>
        <v/>
      </c>
      <c r="T203" t="str">
        <f t="shared" si="12"/>
        <v/>
      </c>
    </row>
    <row r="204" spans="1:20" x14ac:dyDescent="0.3">
      <c r="A204" s="134">
        <v>202</v>
      </c>
      <c r="B204" s="101"/>
      <c r="C204" s="120"/>
      <c r="D204" s="100"/>
      <c r="E204" s="100"/>
      <c r="F204" s="120"/>
      <c r="G204" s="123"/>
      <c r="H204" s="124"/>
      <c r="S204" s="7" t="str">
        <f t="shared" si="13"/>
        <v/>
      </c>
      <c r="T204" t="str">
        <f t="shared" si="12"/>
        <v/>
      </c>
    </row>
    <row r="205" spans="1:20" x14ac:dyDescent="0.3">
      <c r="A205" s="134">
        <v>203</v>
      </c>
      <c r="B205" s="101"/>
      <c r="C205" s="120"/>
      <c r="D205" s="100"/>
      <c r="E205" s="100"/>
      <c r="F205" s="120"/>
      <c r="G205" s="123"/>
      <c r="H205" s="124"/>
      <c r="S205" s="7" t="str">
        <f t="shared" si="13"/>
        <v/>
      </c>
      <c r="T205" t="str">
        <f t="shared" si="12"/>
        <v/>
      </c>
    </row>
    <row r="206" spans="1:20" x14ac:dyDescent="0.3">
      <c r="A206" s="134">
        <v>204</v>
      </c>
      <c r="B206" s="101"/>
      <c r="C206" s="120"/>
      <c r="D206" s="100"/>
      <c r="E206" s="100"/>
      <c r="F206" s="120"/>
      <c r="G206" s="123"/>
      <c r="H206" s="124"/>
      <c r="S206" s="7" t="str">
        <f t="shared" si="13"/>
        <v/>
      </c>
      <c r="T206" t="str">
        <f t="shared" si="12"/>
        <v/>
      </c>
    </row>
    <row r="207" spans="1:20" x14ac:dyDescent="0.3">
      <c r="A207" s="134">
        <v>205</v>
      </c>
      <c r="B207" s="101"/>
      <c r="C207" s="120"/>
      <c r="D207" s="100"/>
      <c r="E207" s="100"/>
      <c r="F207" s="120"/>
      <c r="G207" s="123"/>
      <c r="H207" s="124"/>
      <c r="S207" s="7" t="str">
        <f t="shared" si="13"/>
        <v/>
      </c>
      <c r="T207" t="str">
        <f t="shared" si="12"/>
        <v/>
      </c>
    </row>
    <row r="208" spans="1:20" x14ac:dyDescent="0.3">
      <c r="A208" s="134">
        <v>206</v>
      </c>
      <c r="B208" s="101"/>
      <c r="C208" s="120"/>
      <c r="D208" s="100"/>
      <c r="E208" s="100"/>
      <c r="F208" s="120"/>
      <c r="G208" s="123"/>
      <c r="H208" s="124"/>
      <c r="S208" s="7" t="str">
        <f t="shared" si="13"/>
        <v/>
      </c>
      <c r="T208" t="str">
        <f t="shared" si="12"/>
        <v/>
      </c>
    </row>
    <row r="209" spans="1:20" x14ac:dyDescent="0.3">
      <c r="A209" s="134">
        <v>207</v>
      </c>
      <c r="B209" s="101"/>
      <c r="C209" s="120"/>
      <c r="D209" s="100"/>
      <c r="E209" s="100"/>
      <c r="F209" s="120"/>
      <c r="G209" s="123"/>
      <c r="H209" s="124"/>
      <c r="S209" s="7" t="str">
        <f t="shared" si="13"/>
        <v/>
      </c>
      <c r="T209" t="str">
        <f t="shared" si="12"/>
        <v/>
      </c>
    </row>
    <row r="210" spans="1:20" x14ac:dyDescent="0.3">
      <c r="A210" s="134">
        <v>208</v>
      </c>
      <c r="B210" s="101"/>
      <c r="C210" s="120"/>
      <c r="D210" s="100"/>
      <c r="E210" s="100"/>
      <c r="F210" s="120"/>
      <c r="G210" s="123"/>
      <c r="H210" s="124"/>
      <c r="S210" s="7" t="str">
        <f t="shared" si="13"/>
        <v/>
      </c>
      <c r="T210" t="str">
        <f t="shared" si="12"/>
        <v/>
      </c>
    </row>
    <row r="211" spans="1:20" x14ac:dyDescent="0.3">
      <c r="A211" s="134">
        <v>209</v>
      </c>
      <c r="B211" s="101"/>
      <c r="C211" s="120"/>
      <c r="D211" s="100"/>
      <c r="E211" s="100"/>
      <c r="F211" s="120"/>
      <c r="G211" s="123"/>
      <c r="H211" s="124"/>
      <c r="S211" s="7" t="str">
        <f t="shared" si="13"/>
        <v/>
      </c>
      <c r="T211" t="str">
        <f t="shared" si="12"/>
        <v/>
      </c>
    </row>
    <row r="212" spans="1:20" x14ac:dyDescent="0.3">
      <c r="A212" s="134">
        <v>210</v>
      </c>
      <c r="B212" s="101"/>
      <c r="C212" s="120"/>
      <c r="D212" s="100"/>
      <c r="E212" s="100"/>
      <c r="F212" s="120"/>
      <c r="G212" s="123"/>
      <c r="H212" s="124"/>
      <c r="S212" s="7" t="str">
        <f t="shared" si="13"/>
        <v/>
      </c>
      <c r="T212" t="str">
        <f t="shared" si="12"/>
        <v/>
      </c>
    </row>
    <row r="213" spans="1:20" x14ac:dyDescent="0.3">
      <c r="A213" s="134">
        <v>211</v>
      </c>
      <c r="B213" s="101"/>
      <c r="C213" s="120"/>
      <c r="D213" s="100"/>
      <c r="E213" s="100"/>
      <c r="F213" s="120"/>
      <c r="G213" s="123"/>
      <c r="H213" s="124"/>
      <c r="S213" s="7" t="str">
        <f t="shared" si="13"/>
        <v/>
      </c>
      <c r="T213" t="str">
        <f t="shared" si="12"/>
        <v/>
      </c>
    </row>
    <row r="214" spans="1:20" x14ac:dyDescent="0.3">
      <c r="A214" s="134">
        <v>212</v>
      </c>
      <c r="B214" s="101"/>
      <c r="C214" s="120"/>
      <c r="D214" s="100"/>
      <c r="E214" s="100"/>
      <c r="F214" s="120"/>
      <c r="G214" s="123"/>
      <c r="H214" s="124"/>
      <c r="S214" s="7" t="str">
        <f t="shared" si="13"/>
        <v/>
      </c>
      <c r="T214" t="str">
        <f t="shared" si="12"/>
        <v/>
      </c>
    </row>
    <row r="215" spans="1:20" x14ac:dyDescent="0.3">
      <c r="A215" s="134">
        <v>213</v>
      </c>
      <c r="B215" s="101"/>
      <c r="C215" s="120"/>
      <c r="D215" s="100"/>
      <c r="E215" s="100"/>
      <c r="F215" s="120"/>
      <c r="G215" s="123"/>
      <c r="H215" s="124"/>
      <c r="S215" s="7" t="str">
        <f t="shared" si="13"/>
        <v/>
      </c>
      <c r="T215" t="str">
        <f t="shared" si="12"/>
        <v/>
      </c>
    </row>
    <row r="216" spans="1:20" x14ac:dyDescent="0.3">
      <c r="A216" s="134">
        <v>214</v>
      </c>
      <c r="B216" s="101"/>
      <c r="C216" s="120"/>
      <c r="D216" s="100"/>
      <c r="E216" s="100"/>
      <c r="F216" s="120"/>
      <c r="G216" s="123"/>
      <c r="H216" s="124"/>
      <c r="S216" s="7" t="str">
        <f t="shared" si="13"/>
        <v/>
      </c>
      <c r="T216" t="str">
        <f t="shared" si="12"/>
        <v/>
      </c>
    </row>
    <row r="217" spans="1:20" x14ac:dyDescent="0.3">
      <c r="A217" s="134">
        <v>215</v>
      </c>
      <c r="B217" s="101"/>
      <c r="C217" s="120"/>
      <c r="D217" s="100"/>
      <c r="E217" s="100"/>
      <c r="F217" s="120"/>
      <c r="G217" s="123"/>
      <c r="H217" s="124"/>
      <c r="S217" s="7" t="str">
        <f t="shared" si="13"/>
        <v/>
      </c>
      <c r="T217" t="str">
        <f t="shared" si="12"/>
        <v/>
      </c>
    </row>
    <row r="218" spans="1:20" x14ac:dyDescent="0.3">
      <c r="A218" s="134">
        <v>216</v>
      </c>
      <c r="B218" s="101"/>
      <c r="C218" s="120"/>
      <c r="D218" s="100"/>
      <c r="E218" s="100"/>
      <c r="F218" s="120"/>
      <c r="G218" s="123"/>
      <c r="H218" s="124"/>
      <c r="S218" s="7" t="str">
        <f t="shared" si="13"/>
        <v/>
      </c>
      <c r="T218" t="str">
        <f t="shared" si="12"/>
        <v/>
      </c>
    </row>
    <row r="219" spans="1:20" x14ac:dyDescent="0.3">
      <c r="A219" s="134">
        <v>217</v>
      </c>
      <c r="B219" s="101"/>
      <c r="C219" s="120"/>
      <c r="D219" s="100"/>
      <c r="E219" s="100"/>
      <c r="F219" s="120"/>
      <c r="G219" s="123"/>
      <c r="H219" s="124"/>
      <c r="S219" s="7" t="str">
        <f t="shared" si="13"/>
        <v/>
      </c>
      <c r="T219" t="str">
        <f t="shared" si="12"/>
        <v/>
      </c>
    </row>
    <row r="220" spans="1:20" x14ac:dyDescent="0.3">
      <c r="A220" s="134">
        <v>218</v>
      </c>
      <c r="B220" s="101"/>
      <c r="C220" s="120"/>
      <c r="D220" s="100"/>
      <c r="E220" s="100"/>
      <c r="F220" s="120"/>
      <c r="G220" s="123"/>
      <c r="H220" s="124"/>
      <c r="S220" s="7" t="str">
        <f t="shared" si="13"/>
        <v/>
      </c>
      <c r="T220" t="str">
        <f t="shared" si="12"/>
        <v/>
      </c>
    </row>
    <row r="221" spans="1:20" x14ac:dyDescent="0.3">
      <c r="A221" s="134">
        <v>219</v>
      </c>
      <c r="B221" s="101"/>
      <c r="C221" s="120"/>
      <c r="D221" s="100"/>
      <c r="E221" s="100"/>
      <c r="F221" s="120"/>
      <c r="G221" s="123"/>
      <c r="H221" s="124"/>
      <c r="S221" s="7" t="str">
        <f t="shared" si="13"/>
        <v/>
      </c>
      <c r="T221" t="str">
        <f t="shared" si="12"/>
        <v/>
      </c>
    </row>
    <row r="222" spans="1:20" x14ac:dyDescent="0.3">
      <c r="A222" s="134">
        <v>220</v>
      </c>
      <c r="B222" s="101"/>
      <c r="C222" s="120"/>
      <c r="D222" s="100"/>
      <c r="E222" s="100"/>
      <c r="F222" s="120"/>
      <c r="G222" s="123"/>
      <c r="H222" s="124"/>
      <c r="S222" s="7" t="str">
        <f t="shared" si="13"/>
        <v/>
      </c>
      <c r="T222" t="str">
        <f t="shared" si="12"/>
        <v/>
      </c>
    </row>
    <row r="223" spans="1:20" x14ac:dyDescent="0.3">
      <c r="A223" s="134">
        <v>221</v>
      </c>
      <c r="B223" s="101"/>
      <c r="C223" s="120"/>
      <c r="D223" s="100"/>
      <c r="E223" s="100"/>
      <c r="F223" s="120"/>
      <c r="G223" s="123"/>
      <c r="H223" s="124"/>
      <c r="S223" s="7" t="str">
        <f t="shared" si="13"/>
        <v/>
      </c>
      <c r="T223" t="str">
        <f t="shared" si="12"/>
        <v/>
      </c>
    </row>
    <row r="224" spans="1:20" x14ac:dyDescent="0.3">
      <c r="A224" s="134">
        <v>222</v>
      </c>
      <c r="B224" s="101"/>
      <c r="C224" s="120"/>
      <c r="D224" s="100"/>
      <c r="E224" s="100"/>
      <c r="F224" s="120"/>
      <c r="G224" s="123"/>
      <c r="H224" s="124"/>
      <c r="S224" s="7" t="str">
        <f t="shared" si="13"/>
        <v/>
      </c>
      <c r="T224" t="str">
        <f t="shared" si="12"/>
        <v/>
      </c>
    </row>
    <row r="225" spans="1:20" x14ac:dyDescent="0.3">
      <c r="A225" s="134">
        <v>223</v>
      </c>
      <c r="B225" s="101"/>
      <c r="C225" s="120"/>
      <c r="D225" s="100"/>
      <c r="E225" s="100"/>
      <c r="F225" s="120"/>
      <c r="G225" s="123"/>
      <c r="H225" s="124"/>
      <c r="S225" s="7" t="str">
        <f t="shared" si="13"/>
        <v/>
      </c>
      <c r="T225" t="str">
        <f t="shared" si="12"/>
        <v/>
      </c>
    </row>
    <row r="226" spans="1:20" x14ac:dyDescent="0.3">
      <c r="A226" s="134">
        <v>224</v>
      </c>
      <c r="B226" s="101"/>
      <c r="C226" s="120"/>
      <c r="D226" s="100"/>
      <c r="E226" s="100"/>
      <c r="F226" s="120"/>
      <c r="G226" s="123"/>
      <c r="H226" s="124"/>
      <c r="S226" s="7" t="str">
        <f t="shared" si="13"/>
        <v/>
      </c>
      <c r="T226" t="str">
        <f t="shared" si="12"/>
        <v/>
      </c>
    </row>
    <row r="227" spans="1:20" x14ac:dyDescent="0.3">
      <c r="A227" s="134">
        <v>225</v>
      </c>
      <c r="B227" s="101"/>
      <c r="C227" s="120"/>
      <c r="D227" s="100"/>
      <c r="E227" s="100"/>
      <c r="F227" s="120"/>
      <c r="G227" s="123"/>
      <c r="H227" s="124"/>
      <c r="S227" s="7" t="str">
        <f t="shared" si="13"/>
        <v/>
      </c>
      <c r="T227" t="str">
        <f t="shared" si="12"/>
        <v/>
      </c>
    </row>
    <row r="228" spans="1:20" x14ac:dyDescent="0.3">
      <c r="A228" s="134">
        <v>226</v>
      </c>
      <c r="B228" s="101"/>
      <c r="C228" s="120"/>
      <c r="D228" s="100"/>
      <c r="E228" s="100"/>
      <c r="F228" s="120"/>
      <c r="G228" s="123"/>
      <c r="H228" s="124"/>
      <c r="S228" s="7" t="str">
        <f t="shared" si="13"/>
        <v/>
      </c>
      <c r="T228" t="str">
        <f t="shared" si="12"/>
        <v/>
      </c>
    </row>
    <row r="229" spans="1:20" x14ac:dyDescent="0.3">
      <c r="A229" s="134">
        <v>227</v>
      </c>
      <c r="B229" s="101"/>
      <c r="C229" s="120"/>
      <c r="D229" s="100"/>
      <c r="E229" s="100"/>
      <c r="F229" s="120"/>
      <c r="G229" s="123"/>
      <c r="H229" s="124"/>
      <c r="S229" s="7" t="str">
        <f t="shared" si="13"/>
        <v/>
      </c>
      <c r="T229" t="str">
        <f t="shared" si="12"/>
        <v/>
      </c>
    </row>
    <row r="230" spans="1:20" x14ac:dyDescent="0.3">
      <c r="A230" s="134">
        <v>228</v>
      </c>
      <c r="B230" s="101"/>
      <c r="C230" s="120"/>
      <c r="D230" s="100"/>
      <c r="E230" s="100"/>
      <c r="F230" s="120"/>
      <c r="G230" s="123"/>
      <c r="H230" s="124"/>
      <c r="S230" s="7" t="str">
        <f t="shared" si="13"/>
        <v/>
      </c>
      <c r="T230" t="str">
        <f t="shared" si="12"/>
        <v/>
      </c>
    </row>
    <row r="231" spans="1:20" x14ac:dyDescent="0.3">
      <c r="A231" s="134">
        <v>229</v>
      </c>
      <c r="B231" s="101"/>
      <c r="C231" s="120"/>
      <c r="D231" s="100"/>
      <c r="E231" s="100"/>
      <c r="F231" s="120"/>
      <c r="G231" s="123"/>
      <c r="H231" s="124"/>
      <c r="S231" s="7" t="str">
        <f t="shared" si="13"/>
        <v/>
      </c>
      <c r="T231" t="str">
        <f t="shared" si="12"/>
        <v/>
      </c>
    </row>
    <row r="232" spans="1:20" x14ac:dyDescent="0.3">
      <c r="A232" s="134">
        <v>230</v>
      </c>
      <c r="B232" s="101"/>
      <c r="C232" s="120"/>
      <c r="D232" s="100"/>
      <c r="E232" s="100"/>
      <c r="F232" s="120"/>
      <c r="G232" s="123"/>
      <c r="H232" s="124"/>
      <c r="S232" s="7" t="str">
        <f t="shared" si="13"/>
        <v/>
      </c>
      <c r="T232" t="str">
        <f t="shared" si="12"/>
        <v/>
      </c>
    </row>
    <row r="233" spans="1:20" x14ac:dyDescent="0.3">
      <c r="A233" s="134">
        <v>231</v>
      </c>
      <c r="B233" s="101"/>
      <c r="C233" s="120"/>
      <c r="D233" s="100"/>
      <c r="E233" s="100"/>
      <c r="F233" s="120"/>
      <c r="G233" s="123"/>
      <c r="H233" s="124"/>
      <c r="S233" s="7" t="str">
        <f t="shared" si="13"/>
        <v/>
      </c>
      <c r="T233" t="str">
        <f t="shared" si="12"/>
        <v/>
      </c>
    </row>
    <row r="234" spans="1:20" x14ac:dyDescent="0.3">
      <c r="A234" s="134">
        <v>232</v>
      </c>
      <c r="B234" s="101"/>
      <c r="C234" s="120"/>
      <c r="D234" s="100"/>
      <c r="E234" s="100"/>
      <c r="F234" s="120"/>
      <c r="G234" s="123"/>
      <c r="H234" s="124"/>
      <c r="S234" s="7" t="str">
        <f t="shared" si="13"/>
        <v/>
      </c>
      <c r="T234" t="str">
        <f t="shared" si="12"/>
        <v/>
      </c>
    </row>
    <row r="235" spans="1:20" x14ac:dyDescent="0.3">
      <c r="A235" s="134">
        <v>233</v>
      </c>
      <c r="B235" s="101"/>
      <c r="C235" s="120"/>
      <c r="D235" s="100"/>
      <c r="E235" s="100"/>
      <c r="F235" s="120"/>
      <c r="G235" s="123"/>
      <c r="H235" s="124"/>
      <c r="S235" s="7" t="str">
        <f t="shared" si="13"/>
        <v/>
      </c>
      <c r="T235" t="str">
        <f t="shared" si="12"/>
        <v/>
      </c>
    </row>
    <row r="236" spans="1:20" x14ac:dyDescent="0.3">
      <c r="A236" s="134">
        <v>234</v>
      </c>
      <c r="B236" s="101"/>
      <c r="C236" s="120"/>
      <c r="D236" s="100"/>
      <c r="E236" s="100"/>
      <c r="F236" s="120"/>
      <c r="G236" s="123"/>
      <c r="H236" s="124"/>
      <c r="S236" s="7" t="str">
        <f t="shared" si="13"/>
        <v/>
      </c>
      <c r="T236" t="str">
        <f t="shared" si="12"/>
        <v/>
      </c>
    </row>
    <row r="237" spans="1:20" x14ac:dyDescent="0.3">
      <c r="A237" s="134">
        <v>235</v>
      </c>
      <c r="B237" s="101"/>
      <c r="C237" s="120"/>
      <c r="D237" s="100"/>
      <c r="E237" s="100"/>
      <c r="F237" s="120"/>
      <c r="G237" s="123"/>
      <c r="H237" s="124"/>
      <c r="S237" s="7" t="str">
        <f t="shared" si="13"/>
        <v/>
      </c>
      <c r="T237" t="str">
        <f t="shared" si="12"/>
        <v/>
      </c>
    </row>
    <row r="238" spans="1:20" x14ac:dyDescent="0.3">
      <c r="A238" s="134">
        <v>236</v>
      </c>
      <c r="B238" s="101"/>
      <c r="C238" s="120"/>
      <c r="D238" s="100"/>
      <c r="E238" s="100"/>
      <c r="F238" s="120"/>
      <c r="G238" s="123"/>
      <c r="H238" s="124"/>
      <c r="S238" s="7" t="str">
        <f t="shared" si="13"/>
        <v/>
      </c>
      <c r="T238" t="str">
        <f t="shared" si="12"/>
        <v/>
      </c>
    </row>
    <row r="239" spans="1:20" x14ac:dyDescent="0.3">
      <c r="A239" s="134">
        <v>237</v>
      </c>
      <c r="B239" s="101"/>
      <c r="C239" s="120"/>
      <c r="D239" s="100"/>
      <c r="E239" s="100"/>
      <c r="F239" s="120"/>
      <c r="G239" s="123"/>
      <c r="H239" s="124"/>
      <c r="S239" s="7" t="str">
        <f t="shared" si="13"/>
        <v/>
      </c>
      <c r="T239" t="str">
        <f t="shared" si="12"/>
        <v/>
      </c>
    </row>
    <row r="240" spans="1:20" x14ac:dyDescent="0.3">
      <c r="A240" s="134">
        <v>238</v>
      </c>
      <c r="B240" s="101"/>
      <c r="C240" s="120"/>
      <c r="D240" s="100"/>
      <c r="E240" s="100"/>
      <c r="F240" s="120"/>
      <c r="G240" s="123"/>
      <c r="H240" s="124"/>
      <c r="S240" s="7" t="str">
        <f t="shared" si="13"/>
        <v/>
      </c>
      <c r="T240" t="str">
        <f t="shared" si="12"/>
        <v/>
      </c>
    </row>
    <row r="241" spans="1:20" x14ac:dyDescent="0.3">
      <c r="A241" s="134">
        <v>239</v>
      </c>
      <c r="B241" s="101"/>
      <c r="C241" s="120"/>
      <c r="D241" s="100"/>
      <c r="E241" s="100"/>
      <c r="F241" s="120"/>
      <c r="G241" s="123"/>
      <c r="H241" s="124"/>
      <c r="S241" s="7" t="str">
        <f t="shared" si="13"/>
        <v/>
      </c>
      <c r="T241" t="str">
        <f t="shared" si="12"/>
        <v/>
      </c>
    </row>
    <row r="242" spans="1:20" x14ac:dyDescent="0.3">
      <c r="A242" s="134">
        <v>240</v>
      </c>
      <c r="B242" s="101"/>
      <c r="C242" s="120"/>
      <c r="D242" s="100"/>
      <c r="E242" s="100"/>
      <c r="F242" s="120"/>
      <c r="G242" s="123"/>
      <c r="H242" s="124"/>
      <c r="S242" s="7" t="str">
        <f t="shared" si="13"/>
        <v/>
      </c>
      <c r="T242" t="str">
        <f t="shared" si="12"/>
        <v/>
      </c>
    </row>
    <row r="243" spans="1:20" x14ac:dyDescent="0.3">
      <c r="A243" s="134">
        <v>241</v>
      </c>
      <c r="B243" s="101"/>
      <c r="C243" s="120"/>
      <c r="D243" s="100"/>
      <c r="E243" s="100"/>
      <c r="F243" s="120"/>
      <c r="G243" s="123"/>
      <c r="H243" s="124"/>
      <c r="S243" s="7" t="str">
        <f t="shared" si="13"/>
        <v/>
      </c>
      <c r="T243" t="str">
        <f t="shared" si="12"/>
        <v/>
      </c>
    </row>
    <row r="244" spans="1:20" x14ac:dyDescent="0.3">
      <c r="A244" s="134">
        <v>242</v>
      </c>
      <c r="B244" s="101"/>
      <c r="C244" s="120"/>
      <c r="D244" s="100"/>
      <c r="E244" s="100"/>
      <c r="F244" s="120"/>
      <c r="G244" s="125"/>
      <c r="H244" s="126"/>
      <c r="S244" s="7" t="str">
        <f t="shared" si="13"/>
        <v/>
      </c>
      <c r="T244" t="str">
        <f t="shared" si="12"/>
        <v/>
      </c>
    </row>
    <row r="245" spans="1:20" x14ac:dyDescent="0.3">
      <c r="A245" s="134">
        <v>243</v>
      </c>
      <c r="B245" s="101"/>
      <c r="C245" s="120"/>
      <c r="D245" s="100"/>
      <c r="E245" s="100"/>
      <c r="F245" s="120"/>
      <c r="G245" s="125"/>
      <c r="H245" s="126"/>
      <c r="S245" s="7" t="str">
        <f t="shared" si="13"/>
        <v/>
      </c>
      <c r="T245" t="str">
        <f t="shared" si="12"/>
        <v/>
      </c>
    </row>
    <row r="246" spans="1:20" x14ac:dyDescent="0.3">
      <c r="A246" s="134">
        <v>244</v>
      </c>
      <c r="B246" s="101"/>
      <c r="C246" s="120"/>
      <c r="D246" s="100"/>
      <c r="E246" s="100"/>
      <c r="F246" s="120"/>
      <c r="G246" s="125"/>
      <c r="H246" s="126"/>
      <c r="S246" s="7" t="str">
        <f t="shared" si="13"/>
        <v/>
      </c>
      <c r="T246" t="str">
        <f t="shared" si="12"/>
        <v/>
      </c>
    </row>
    <row r="247" spans="1:20" x14ac:dyDescent="0.3">
      <c r="A247" s="134">
        <v>245</v>
      </c>
      <c r="B247" s="101"/>
      <c r="C247" s="120"/>
      <c r="D247" s="100"/>
      <c r="E247" s="100"/>
      <c r="F247" s="120"/>
      <c r="G247" s="125"/>
      <c r="H247" s="126"/>
      <c r="S247" s="7" t="str">
        <f t="shared" si="13"/>
        <v/>
      </c>
      <c r="T247" t="str">
        <f t="shared" si="12"/>
        <v/>
      </c>
    </row>
    <row r="248" spans="1:20" x14ac:dyDescent="0.3">
      <c r="A248" s="134">
        <v>246</v>
      </c>
      <c r="B248" s="101"/>
      <c r="C248" s="120"/>
      <c r="D248" s="100"/>
      <c r="E248" s="100"/>
      <c r="F248" s="120"/>
      <c r="G248" s="125"/>
      <c r="H248" s="126"/>
      <c r="S248" s="7" t="str">
        <f t="shared" si="13"/>
        <v/>
      </c>
      <c r="T248" t="str">
        <f t="shared" si="12"/>
        <v/>
      </c>
    </row>
    <row r="249" spans="1:20" ht="15" thickBot="1" x14ac:dyDescent="0.35">
      <c r="A249" s="136">
        <v>247</v>
      </c>
      <c r="B249" s="127"/>
      <c r="C249" s="122"/>
      <c r="D249" s="128"/>
      <c r="E249" s="128"/>
      <c r="F249" s="122"/>
      <c r="G249" s="129"/>
      <c r="H249" s="130"/>
      <c r="S249" s="7" t="str">
        <f t="shared" si="13"/>
        <v/>
      </c>
      <c r="T249" t="str">
        <f t="shared" si="12"/>
        <v/>
      </c>
    </row>
    <row r="250" spans="1:20" x14ac:dyDescent="0.3">
      <c r="C250" s="7"/>
      <c r="F250" s="7"/>
      <c r="S250" s="7" t="str">
        <f t="shared" si="13"/>
        <v/>
      </c>
      <c r="T250" t="str">
        <f t="shared" si="12"/>
        <v/>
      </c>
    </row>
    <row r="251" spans="1:20" x14ac:dyDescent="0.3">
      <c r="C251" s="7"/>
      <c r="F251" s="7"/>
      <c r="S251" s="7" t="str">
        <f t="shared" si="13"/>
        <v/>
      </c>
      <c r="T251" t="str">
        <f t="shared" si="12"/>
        <v/>
      </c>
    </row>
    <row r="252" spans="1:20" x14ac:dyDescent="0.3">
      <c r="C252" s="7"/>
      <c r="F252" s="7"/>
      <c r="S252" s="7" t="str">
        <f t="shared" si="13"/>
        <v/>
      </c>
      <c r="T252" t="str">
        <f t="shared" si="12"/>
        <v/>
      </c>
    </row>
    <row r="253" spans="1:20" x14ac:dyDescent="0.3">
      <c r="C253" s="7"/>
      <c r="F253" s="7"/>
      <c r="S253" s="7" t="str">
        <f t="shared" si="13"/>
        <v/>
      </c>
      <c r="T253" t="str">
        <f t="shared" si="12"/>
        <v/>
      </c>
    </row>
    <row r="254" spans="1:20" x14ac:dyDescent="0.3">
      <c r="C254" s="7"/>
      <c r="F254" s="7"/>
      <c r="S254" s="7" t="str">
        <f t="shared" si="13"/>
        <v/>
      </c>
      <c r="T254" t="str">
        <f t="shared" si="12"/>
        <v/>
      </c>
    </row>
    <row r="255" spans="1:20" x14ac:dyDescent="0.3">
      <c r="C255" s="7"/>
      <c r="F255" s="7"/>
      <c r="S255" s="7" t="str">
        <f t="shared" si="13"/>
        <v/>
      </c>
      <c r="T255" t="str">
        <f t="shared" si="12"/>
        <v/>
      </c>
    </row>
    <row r="256" spans="1:20" x14ac:dyDescent="0.3">
      <c r="C256" s="7"/>
      <c r="F256" s="7"/>
      <c r="S256" s="7" t="str">
        <f t="shared" si="13"/>
        <v/>
      </c>
      <c r="T256" t="str">
        <f t="shared" si="12"/>
        <v/>
      </c>
    </row>
    <row r="257" spans="3:20" x14ac:dyDescent="0.3">
      <c r="C257" s="7"/>
      <c r="F257" s="7"/>
      <c r="S257" s="7" t="str">
        <f t="shared" si="13"/>
        <v/>
      </c>
      <c r="T257" t="str">
        <f t="shared" si="12"/>
        <v/>
      </c>
    </row>
    <row r="258" spans="3:20" x14ac:dyDescent="0.3">
      <c r="C258" s="7"/>
      <c r="F258" s="7"/>
      <c r="S258" s="7" t="str">
        <f t="shared" si="13"/>
        <v/>
      </c>
      <c r="T258" t="str">
        <f t="shared" si="12"/>
        <v/>
      </c>
    </row>
    <row r="259" spans="3:20" x14ac:dyDescent="0.3">
      <c r="C259" s="7"/>
      <c r="F259" s="7"/>
      <c r="S259" s="7" t="str">
        <f t="shared" si="13"/>
        <v/>
      </c>
      <c r="T259" t="str">
        <f t="shared" ref="T259:T322" si="14">IF(C259="","",IF(C259="Lineal","",IF(G259="",D259,G259/2+(D259-G259))))</f>
        <v/>
      </c>
    </row>
    <row r="260" spans="3:20" x14ac:dyDescent="0.3">
      <c r="C260" s="7"/>
      <c r="F260" s="7"/>
      <c r="S260" s="7" t="str">
        <f t="shared" ref="S260:S323" si="15">IF(E260="","",IF(H260="Correcto",E260,IF(H260="Incorrecto",E260/2,"")))</f>
        <v/>
      </c>
      <c r="T260" t="str">
        <f t="shared" si="14"/>
        <v/>
      </c>
    </row>
    <row r="261" spans="3:20" x14ac:dyDescent="0.3">
      <c r="C261" s="7"/>
      <c r="F261" s="7"/>
      <c r="S261" s="7" t="str">
        <f t="shared" si="15"/>
        <v/>
      </c>
      <c r="T261" t="str">
        <f t="shared" si="14"/>
        <v/>
      </c>
    </row>
    <row r="262" spans="3:20" x14ac:dyDescent="0.3">
      <c r="C262" s="7"/>
      <c r="F262" s="7"/>
      <c r="S262" s="7" t="str">
        <f t="shared" si="15"/>
        <v/>
      </c>
      <c r="T262" t="str">
        <f t="shared" si="14"/>
        <v/>
      </c>
    </row>
    <row r="263" spans="3:20" x14ac:dyDescent="0.3">
      <c r="C263" s="7"/>
      <c r="F263" s="7"/>
      <c r="S263" s="7" t="str">
        <f t="shared" si="15"/>
        <v/>
      </c>
      <c r="T263" t="str">
        <f t="shared" si="14"/>
        <v/>
      </c>
    </row>
    <row r="264" spans="3:20" x14ac:dyDescent="0.3">
      <c r="C264" s="7"/>
      <c r="F264" s="7"/>
      <c r="S264" s="7" t="str">
        <f t="shared" si="15"/>
        <v/>
      </c>
      <c r="T264" t="str">
        <f t="shared" si="14"/>
        <v/>
      </c>
    </row>
    <row r="265" spans="3:20" x14ac:dyDescent="0.3">
      <c r="C265" s="7"/>
      <c r="F265" s="7"/>
      <c r="S265" s="7" t="str">
        <f t="shared" si="15"/>
        <v/>
      </c>
      <c r="T265" t="str">
        <f t="shared" si="14"/>
        <v/>
      </c>
    </row>
    <row r="266" spans="3:20" x14ac:dyDescent="0.3">
      <c r="C266" s="7"/>
      <c r="F266" s="7"/>
      <c r="S266" s="7" t="str">
        <f t="shared" si="15"/>
        <v/>
      </c>
      <c r="T266" t="str">
        <f t="shared" si="14"/>
        <v/>
      </c>
    </row>
    <row r="267" spans="3:20" x14ac:dyDescent="0.3">
      <c r="C267" s="7"/>
      <c r="F267" s="7"/>
      <c r="S267" s="7" t="str">
        <f t="shared" si="15"/>
        <v/>
      </c>
      <c r="T267" t="str">
        <f t="shared" si="14"/>
        <v/>
      </c>
    </row>
    <row r="268" spans="3:20" x14ac:dyDescent="0.3">
      <c r="C268" s="7"/>
      <c r="F268" s="7"/>
      <c r="S268" s="7" t="str">
        <f t="shared" si="15"/>
        <v/>
      </c>
      <c r="T268" t="str">
        <f t="shared" si="14"/>
        <v/>
      </c>
    </row>
    <row r="269" spans="3:20" x14ac:dyDescent="0.3">
      <c r="C269" s="7"/>
      <c r="F269" s="7"/>
      <c r="S269" s="7" t="str">
        <f t="shared" si="15"/>
        <v/>
      </c>
      <c r="T269" t="str">
        <f t="shared" si="14"/>
        <v/>
      </c>
    </row>
    <row r="270" spans="3:20" x14ac:dyDescent="0.3">
      <c r="C270" s="7"/>
      <c r="F270" s="7"/>
      <c r="S270" s="7" t="str">
        <f t="shared" si="15"/>
        <v/>
      </c>
      <c r="T270" t="str">
        <f t="shared" si="14"/>
        <v/>
      </c>
    </row>
    <row r="271" spans="3:20" x14ac:dyDescent="0.3">
      <c r="C271" s="7"/>
      <c r="F271" s="7"/>
      <c r="S271" s="7" t="str">
        <f t="shared" si="15"/>
        <v/>
      </c>
      <c r="T271" t="str">
        <f t="shared" si="14"/>
        <v/>
      </c>
    </row>
    <row r="272" spans="3:20" x14ac:dyDescent="0.3">
      <c r="C272" s="7"/>
      <c r="F272" s="7"/>
      <c r="S272" s="7" t="str">
        <f t="shared" si="15"/>
        <v/>
      </c>
      <c r="T272" t="str">
        <f t="shared" si="14"/>
        <v/>
      </c>
    </row>
    <row r="273" spans="3:20" x14ac:dyDescent="0.3">
      <c r="C273" s="7"/>
      <c r="F273" s="7"/>
      <c r="S273" s="7" t="str">
        <f t="shared" si="15"/>
        <v/>
      </c>
      <c r="T273" t="str">
        <f t="shared" si="14"/>
        <v/>
      </c>
    </row>
    <row r="274" spans="3:20" x14ac:dyDescent="0.3">
      <c r="C274" s="7"/>
      <c r="F274" s="7"/>
      <c r="S274" s="7" t="str">
        <f t="shared" si="15"/>
        <v/>
      </c>
      <c r="T274" t="str">
        <f t="shared" si="14"/>
        <v/>
      </c>
    </row>
    <row r="275" spans="3:20" x14ac:dyDescent="0.3">
      <c r="C275" s="7"/>
      <c r="F275" s="7"/>
      <c r="S275" s="7" t="str">
        <f t="shared" si="15"/>
        <v/>
      </c>
      <c r="T275" t="str">
        <f t="shared" si="14"/>
        <v/>
      </c>
    </row>
    <row r="276" spans="3:20" x14ac:dyDescent="0.3">
      <c r="C276" s="7"/>
      <c r="F276" s="7"/>
      <c r="S276" s="7" t="str">
        <f t="shared" si="15"/>
        <v/>
      </c>
      <c r="T276" t="str">
        <f t="shared" si="14"/>
        <v/>
      </c>
    </row>
    <row r="277" spans="3:20" x14ac:dyDescent="0.3">
      <c r="C277" s="7"/>
      <c r="F277" s="7"/>
      <c r="S277" s="7" t="str">
        <f t="shared" si="15"/>
        <v/>
      </c>
      <c r="T277" t="str">
        <f t="shared" si="14"/>
        <v/>
      </c>
    </row>
    <row r="278" spans="3:20" x14ac:dyDescent="0.3">
      <c r="C278" s="7"/>
      <c r="F278" s="7"/>
      <c r="S278" s="7" t="str">
        <f t="shared" si="15"/>
        <v/>
      </c>
      <c r="T278" t="str">
        <f t="shared" si="14"/>
        <v/>
      </c>
    </row>
    <row r="279" spans="3:20" x14ac:dyDescent="0.3">
      <c r="C279" s="7"/>
      <c r="F279" s="7"/>
      <c r="S279" s="7" t="str">
        <f t="shared" si="15"/>
        <v/>
      </c>
      <c r="T279" t="str">
        <f t="shared" si="14"/>
        <v/>
      </c>
    </row>
    <row r="280" spans="3:20" x14ac:dyDescent="0.3">
      <c r="C280" s="7"/>
      <c r="F280" s="7"/>
      <c r="S280" s="7" t="str">
        <f t="shared" si="15"/>
        <v/>
      </c>
      <c r="T280" t="str">
        <f t="shared" si="14"/>
        <v/>
      </c>
    </row>
    <row r="281" spans="3:20" x14ac:dyDescent="0.3">
      <c r="C281" s="7"/>
      <c r="F281" s="7"/>
      <c r="S281" s="7" t="str">
        <f t="shared" si="15"/>
        <v/>
      </c>
      <c r="T281" t="str">
        <f t="shared" si="14"/>
        <v/>
      </c>
    </row>
    <row r="282" spans="3:20" x14ac:dyDescent="0.3">
      <c r="C282" s="7"/>
      <c r="F282" s="7"/>
      <c r="S282" s="7" t="str">
        <f t="shared" si="15"/>
        <v/>
      </c>
      <c r="T282" t="str">
        <f t="shared" si="14"/>
        <v/>
      </c>
    </row>
    <row r="283" spans="3:20" x14ac:dyDescent="0.3">
      <c r="C283" s="7"/>
      <c r="F283" s="7"/>
      <c r="S283" s="7" t="str">
        <f t="shared" si="15"/>
        <v/>
      </c>
      <c r="T283" t="str">
        <f t="shared" si="14"/>
        <v/>
      </c>
    </row>
    <row r="284" spans="3:20" x14ac:dyDescent="0.3">
      <c r="C284" s="7"/>
      <c r="F284" s="7"/>
      <c r="S284" s="7" t="str">
        <f t="shared" si="15"/>
        <v/>
      </c>
      <c r="T284" t="str">
        <f t="shared" si="14"/>
        <v/>
      </c>
    </row>
    <row r="285" spans="3:20" x14ac:dyDescent="0.3">
      <c r="C285" s="7"/>
      <c r="F285" s="7"/>
      <c r="S285" s="7" t="str">
        <f t="shared" si="15"/>
        <v/>
      </c>
      <c r="T285" t="str">
        <f t="shared" si="14"/>
        <v/>
      </c>
    </row>
    <row r="286" spans="3:20" x14ac:dyDescent="0.3">
      <c r="C286" s="7"/>
      <c r="F286" s="7"/>
      <c r="S286" s="7" t="str">
        <f t="shared" si="15"/>
        <v/>
      </c>
      <c r="T286" t="str">
        <f t="shared" si="14"/>
        <v/>
      </c>
    </row>
    <row r="287" spans="3:20" x14ac:dyDescent="0.3">
      <c r="C287" s="7"/>
      <c r="F287" s="7"/>
      <c r="S287" s="7" t="str">
        <f t="shared" si="15"/>
        <v/>
      </c>
      <c r="T287" t="str">
        <f t="shared" si="14"/>
        <v/>
      </c>
    </row>
    <row r="288" spans="3:20" x14ac:dyDescent="0.3">
      <c r="C288" s="7"/>
      <c r="F288" s="7"/>
      <c r="S288" s="7" t="str">
        <f t="shared" si="15"/>
        <v/>
      </c>
      <c r="T288" t="str">
        <f t="shared" si="14"/>
        <v/>
      </c>
    </row>
    <row r="289" spans="3:20" x14ac:dyDescent="0.3">
      <c r="C289" s="7"/>
      <c r="F289" s="7"/>
      <c r="S289" s="7" t="str">
        <f t="shared" si="15"/>
        <v/>
      </c>
      <c r="T289" t="str">
        <f t="shared" si="14"/>
        <v/>
      </c>
    </row>
    <row r="290" spans="3:20" x14ac:dyDescent="0.3">
      <c r="C290" s="7"/>
      <c r="F290" s="7"/>
      <c r="S290" s="7" t="str">
        <f t="shared" si="15"/>
        <v/>
      </c>
      <c r="T290" t="str">
        <f t="shared" si="14"/>
        <v/>
      </c>
    </row>
    <row r="291" spans="3:20" x14ac:dyDescent="0.3">
      <c r="C291" s="7"/>
      <c r="F291" s="7"/>
      <c r="S291" s="7" t="str">
        <f t="shared" si="15"/>
        <v/>
      </c>
      <c r="T291" t="str">
        <f t="shared" si="14"/>
        <v/>
      </c>
    </row>
    <row r="292" spans="3:20" x14ac:dyDescent="0.3">
      <c r="C292" s="7"/>
      <c r="F292" s="7"/>
      <c r="S292" s="7" t="str">
        <f t="shared" si="15"/>
        <v/>
      </c>
      <c r="T292" t="str">
        <f t="shared" si="14"/>
        <v/>
      </c>
    </row>
    <row r="293" spans="3:20" x14ac:dyDescent="0.3">
      <c r="C293" s="7"/>
      <c r="F293" s="7"/>
      <c r="S293" s="7" t="str">
        <f t="shared" si="15"/>
        <v/>
      </c>
      <c r="T293" t="str">
        <f t="shared" si="14"/>
        <v/>
      </c>
    </row>
    <row r="294" spans="3:20" x14ac:dyDescent="0.3">
      <c r="C294" s="7"/>
      <c r="F294" s="7"/>
      <c r="S294" s="7" t="str">
        <f t="shared" si="15"/>
        <v/>
      </c>
      <c r="T294" t="str">
        <f t="shared" si="14"/>
        <v/>
      </c>
    </row>
    <row r="295" spans="3:20" x14ac:dyDescent="0.3">
      <c r="C295" s="7"/>
      <c r="F295" s="7"/>
      <c r="S295" s="7" t="str">
        <f t="shared" si="15"/>
        <v/>
      </c>
      <c r="T295" t="str">
        <f t="shared" si="14"/>
        <v/>
      </c>
    </row>
    <row r="296" spans="3:20" x14ac:dyDescent="0.3">
      <c r="C296" s="7"/>
      <c r="F296" s="7"/>
      <c r="S296" s="7" t="str">
        <f t="shared" si="15"/>
        <v/>
      </c>
      <c r="T296" t="str">
        <f t="shared" si="14"/>
        <v/>
      </c>
    </row>
    <row r="297" spans="3:20" x14ac:dyDescent="0.3">
      <c r="C297" s="7"/>
      <c r="F297" s="7"/>
      <c r="S297" s="7" t="str">
        <f t="shared" si="15"/>
        <v/>
      </c>
      <c r="T297" t="str">
        <f t="shared" si="14"/>
        <v/>
      </c>
    </row>
    <row r="298" spans="3:20" x14ac:dyDescent="0.3">
      <c r="C298" s="7"/>
      <c r="F298" s="7"/>
      <c r="S298" s="7" t="str">
        <f t="shared" si="15"/>
        <v/>
      </c>
      <c r="T298" t="str">
        <f t="shared" si="14"/>
        <v/>
      </c>
    </row>
    <row r="299" spans="3:20" x14ac:dyDescent="0.3">
      <c r="C299" s="7"/>
      <c r="F299" s="7"/>
      <c r="S299" s="7" t="str">
        <f t="shared" si="15"/>
        <v/>
      </c>
      <c r="T299" t="str">
        <f t="shared" si="14"/>
        <v/>
      </c>
    </row>
    <row r="300" spans="3:20" x14ac:dyDescent="0.3">
      <c r="C300" s="7"/>
      <c r="F300" s="7"/>
      <c r="S300" s="7" t="str">
        <f t="shared" si="15"/>
        <v/>
      </c>
      <c r="T300" t="str">
        <f t="shared" si="14"/>
        <v/>
      </c>
    </row>
    <row r="301" spans="3:20" x14ac:dyDescent="0.3">
      <c r="C301" s="7"/>
      <c r="F301" s="7"/>
      <c r="S301" s="7" t="str">
        <f t="shared" si="15"/>
        <v/>
      </c>
      <c r="T301" t="str">
        <f t="shared" si="14"/>
        <v/>
      </c>
    </row>
    <row r="302" spans="3:20" x14ac:dyDescent="0.3">
      <c r="C302" s="7"/>
      <c r="F302" s="7"/>
      <c r="S302" s="7" t="str">
        <f t="shared" si="15"/>
        <v/>
      </c>
      <c r="T302" t="str">
        <f t="shared" si="14"/>
        <v/>
      </c>
    </row>
    <row r="303" spans="3:20" x14ac:dyDescent="0.3">
      <c r="C303" s="7"/>
      <c r="F303" s="7"/>
      <c r="S303" s="7" t="str">
        <f t="shared" si="15"/>
        <v/>
      </c>
      <c r="T303" t="str">
        <f t="shared" si="14"/>
        <v/>
      </c>
    </row>
    <row r="304" spans="3:20" x14ac:dyDescent="0.3">
      <c r="C304" s="7"/>
      <c r="F304" s="7"/>
      <c r="S304" s="7" t="str">
        <f t="shared" si="15"/>
        <v/>
      </c>
      <c r="T304" t="str">
        <f t="shared" si="14"/>
        <v/>
      </c>
    </row>
    <row r="305" spans="3:20" x14ac:dyDescent="0.3">
      <c r="C305" s="7"/>
      <c r="F305" s="7"/>
      <c r="S305" s="7" t="str">
        <f t="shared" si="15"/>
        <v/>
      </c>
      <c r="T305" t="str">
        <f t="shared" si="14"/>
        <v/>
      </c>
    </row>
    <row r="306" spans="3:20" x14ac:dyDescent="0.3">
      <c r="C306" s="7"/>
      <c r="F306" s="7"/>
      <c r="S306" s="7" t="str">
        <f t="shared" si="15"/>
        <v/>
      </c>
      <c r="T306" t="str">
        <f t="shared" si="14"/>
        <v/>
      </c>
    </row>
    <row r="307" spans="3:20" x14ac:dyDescent="0.3">
      <c r="C307" s="7"/>
      <c r="F307" s="7"/>
      <c r="S307" s="7" t="str">
        <f t="shared" si="15"/>
        <v/>
      </c>
      <c r="T307" t="str">
        <f t="shared" si="14"/>
        <v/>
      </c>
    </row>
    <row r="308" spans="3:20" x14ac:dyDescent="0.3">
      <c r="C308" s="7"/>
      <c r="F308" s="7"/>
      <c r="S308" s="7" t="str">
        <f t="shared" si="15"/>
        <v/>
      </c>
      <c r="T308" t="str">
        <f t="shared" si="14"/>
        <v/>
      </c>
    </row>
    <row r="309" spans="3:20" x14ac:dyDescent="0.3">
      <c r="C309" s="7"/>
      <c r="F309" s="7"/>
      <c r="S309" s="7" t="str">
        <f t="shared" si="15"/>
        <v/>
      </c>
      <c r="T309" t="str">
        <f t="shared" si="14"/>
        <v/>
      </c>
    </row>
    <row r="310" spans="3:20" x14ac:dyDescent="0.3">
      <c r="C310" s="7"/>
      <c r="F310" s="7"/>
      <c r="S310" s="7" t="str">
        <f t="shared" si="15"/>
        <v/>
      </c>
      <c r="T310" t="str">
        <f t="shared" si="14"/>
        <v/>
      </c>
    </row>
    <row r="311" spans="3:20" x14ac:dyDescent="0.3">
      <c r="C311" s="7"/>
      <c r="F311" s="7"/>
      <c r="S311" s="7" t="str">
        <f t="shared" si="15"/>
        <v/>
      </c>
      <c r="T311" t="str">
        <f t="shared" si="14"/>
        <v/>
      </c>
    </row>
    <row r="312" spans="3:20" x14ac:dyDescent="0.3">
      <c r="C312" s="7"/>
      <c r="F312" s="7"/>
      <c r="S312" s="7" t="str">
        <f t="shared" si="15"/>
        <v/>
      </c>
      <c r="T312" t="str">
        <f t="shared" si="14"/>
        <v/>
      </c>
    </row>
    <row r="313" spans="3:20" x14ac:dyDescent="0.3">
      <c r="C313" s="7"/>
      <c r="F313" s="7"/>
      <c r="S313" s="7" t="str">
        <f t="shared" si="15"/>
        <v/>
      </c>
      <c r="T313" t="str">
        <f t="shared" si="14"/>
        <v/>
      </c>
    </row>
    <row r="314" spans="3:20" x14ac:dyDescent="0.3">
      <c r="C314" s="7"/>
      <c r="F314" s="7"/>
      <c r="S314" s="7" t="str">
        <f t="shared" si="15"/>
        <v/>
      </c>
      <c r="T314" t="str">
        <f t="shared" si="14"/>
        <v/>
      </c>
    </row>
    <row r="315" spans="3:20" x14ac:dyDescent="0.3">
      <c r="C315" s="7"/>
      <c r="F315" s="7"/>
      <c r="S315" s="7" t="str">
        <f t="shared" si="15"/>
        <v/>
      </c>
      <c r="T315" t="str">
        <f t="shared" si="14"/>
        <v/>
      </c>
    </row>
    <row r="316" spans="3:20" x14ac:dyDescent="0.3">
      <c r="C316" s="7"/>
      <c r="F316" s="7"/>
      <c r="S316" s="7" t="str">
        <f t="shared" si="15"/>
        <v/>
      </c>
      <c r="T316" t="str">
        <f t="shared" si="14"/>
        <v/>
      </c>
    </row>
    <row r="317" spans="3:20" x14ac:dyDescent="0.3">
      <c r="C317" s="7"/>
      <c r="F317" s="7"/>
      <c r="S317" s="7" t="str">
        <f t="shared" si="15"/>
        <v/>
      </c>
      <c r="T317" t="str">
        <f t="shared" si="14"/>
        <v/>
      </c>
    </row>
    <row r="318" spans="3:20" x14ac:dyDescent="0.3">
      <c r="C318" s="7"/>
      <c r="F318" s="7"/>
      <c r="S318" s="7" t="str">
        <f t="shared" si="15"/>
        <v/>
      </c>
      <c r="T318" t="str">
        <f t="shared" si="14"/>
        <v/>
      </c>
    </row>
    <row r="319" spans="3:20" x14ac:dyDescent="0.3">
      <c r="C319" s="7"/>
      <c r="F319" s="7"/>
      <c r="S319" s="7" t="str">
        <f t="shared" si="15"/>
        <v/>
      </c>
      <c r="T319" t="str">
        <f t="shared" si="14"/>
        <v/>
      </c>
    </row>
    <row r="320" spans="3:20" x14ac:dyDescent="0.3">
      <c r="C320" s="7"/>
      <c r="F320" s="7"/>
      <c r="S320" s="7" t="str">
        <f t="shared" si="15"/>
        <v/>
      </c>
      <c r="T320" t="str">
        <f t="shared" si="14"/>
        <v/>
      </c>
    </row>
    <row r="321" spans="3:20" x14ac:dyDescent="0.3">
      <c r="C321" s="7"/>
      <c r="F321" s="7"/>
      <c r="S321" s="7" t="str">
        <f t="shared" si="15"/>
        <v/>
      </c>
      <c r="T321" t="str">
        <f t="shared" si="14"/>
        <v/>
      </c>
    </row>
    <row r="322" spans="3:20" x14ac:dyDescent="0.3">
      <c r="C322" s="7"/>
      <c r="F322" s="7"/>
      <c r="S322" s="7" t="str">
        <f t="shared" si="15"/>
        <v/>
      </c>
      <c r="T322" t="str">
        <f t="shared" si="14"/>
        <v/>
      </c>
    </row>
    <row r="323" spans="3:20" x14ac:dyDescent="0.3">
      <c r="C323" s="7"/>
      <c r="F323" s="7"/>
      <c r="S323" s="7" t="str">
        <f t="shared" si="15"/>
        <v/>
      </c>
      <c r="T323" t="str">
        <f t="shared" ref="T323:T378" si="16">IF(C323="","",IF(C323="Lineal","",IF(G323="",D323,G323/2+(D323-G323))))</f>
        <v/>
      </c>
    </row>
    <row r="324" spans="3:20" x14ac:dyDescent="0.3">
      <c r="C324" s="7"/>
      <c r="F324" s="7"/>
      <c r="S324" s="7" t="str">
        <f t="shared" ref="S324:S376" si="17">IF(E324="","",IF(H324="Correcto",E324,IF(H324="Incorrecto",E324/2,"")))</f>
        <v/>
      </c>
      <c r="T324" t="str">
        <f t="shared" si="16"/>
        <v/>
      </c>
    </row>
    <row r="325" spans="3:20" x14ac:dyDescent="0.3">
      <c r="C325" s="7"/>
      <c r="F325" s="7"/>
      <c r="S325" s="7" t="str">
        <f t="shared" si="17"/>
        <v/>
      </c>
      <c r="T325" t="str">
        <f t="shared" si="16"/>
        <v/>
      </c>
    </row>
    <row r="326" spans="3:20" x14ac:dyDescent="0.3">
      <c r="C326" s="7"/>
      <c r="F326" s="7"/>
      <c r="S326" s="7" t="str">
        <f t="shared" si="17"/>
        <v/>
      </c>
      <c r="T326" t="str">
        <f t="shared" si="16"/>
        <v/>
      </c>
    </row>
    <row r="327" spans="3:20" x14ac:dyDescent="0.3">
      <c r="C327" s="7"/>
      <c r="F327" s="7"/>
      <c r="S327" s="7" t="str">
        <f t="shared" si="17"/>
        <v/>
      </c>
      <c r="T327" t="str">
        <f t="shared" si="16"/>
        <v/>
      </c>
    </row>
    <row r="328" spans="3:20" x14ac:dyDescent="0.3">
      <c r="C328" s="7"/>
      <c r="F328" s="7"/>
      <c r="S328" s="7" t="str">
        <f t="shared" si="17"/>
        <v/>
      </c>
      <c r="T328" t="str">
        <f t="shared" si="16"/>
        <v/>
      </c>
    </row>
    <row r="329" spans="3:20" x14ac:dyDescent="0.3">
      <c r="C329" s="7"/>
      <c r="F329" s="7"/>
      <c r="S329" s="7" t="str">
        <f t="shared" si="17"/>
        <v/>
      </c>
      <c r="T329" t="str">
        <f t="shared" si="16"/>
        <v/>
      </c>
    </row>
    <row r="330" spans="3:20" x14ac:dyDescent="0.3">
      <c r="C330" s="7"/>
      <c r="F330" s="7"/>
      <c r="S330" s="7" t="str">
        <f t="shared" si="17"/>
        <v/>
      </c>
      <c r="T330" t="str">
        <f t="shared" si="16"/>
        <v/>
      </c>
    </row>
    <row r="331" spans="3:20" x14ac:dyDescent="0.3">
      <c r="C331" s="7"/>
      <c r="F331" s="7"/>
      <c r="S331" s="7" t="str">
        <f t="shared" si="17"/>
        <v/>
      </c>
      <c r="T331" t="str">
        <f t="shared" si="16"/>
        <v/>
      </c>
    </row>
    <row r="332" spans="3:20" x14ac:dyDescent="0.3">
      <c r="C332" s="7"/>
      <c r="F332" s="7"/>
      <c r="S332" s="7" t="str">
        <f t="shared" si="17"/>
        <v/>
      </c>
      <c r="T332" t="str">
        <f t="shared" si="16"/>
        <v/>
      </c>
    </row>
    <row r="333" spans="3:20" x14ac:dyDescent="0.3">
      <c r="C333" s="7"/>
      <c r="F333" s="7"/>
      <c r="S333" s="7" t="str">
        <f t="shared" si="17"/>
        <v/>
      </c>
      <c r="T333" t="str">
        <f t="shared" si="16"/>
        <v/>
      </c>
    </row>
    <row r="334" spans="3:20" x14ac:dyDescent="0.3">
      <c r="C334" s="7"/>
      <c r="F334" s="7"/>
      <c r="S334" s="7" t="str">
        <f t="shared" si="17"/>
        <v/>
      </c>
      <c r="T334" t="str">
        <f t="shared" si="16"/>
        <v/>
      </c>
    </row>
    <row r="335" spans="3:20" x14ac:dyDescent="0.3">
      <c r="C335" s="7"/>
      <c r="F335" s="7"/>
      <c r="S335" s="7" t="str">
        <f t="shared" si="17"/>
        <v/>
      </c>
      <c r="T335" t="str">
        <f t="shared" si="16"/>
        <v/>
      </c>
    </row>
    <row r="336" spans="3:20" x14ac:dyDescent="0.3">
      <c r="C336" s="7"/>
      <c r="F336" s="7"/>
      <c r="S336" s="7" t="str">
        <f t="shared" si="17"/>
        <v/>
      </c>
      <c r="T336" t="str">
        <f t="shared" si="16"/>
        <v/>
      </c>
    </row>
    <row r="337" spans="3:20" x14ac:dyDescent="0.3">
      <c r="C337" s="7"/>
      <c r="F337" s="7"/>
      <c r="S337" s="7" t="str">
        <f t="shared" si="17"/>
        <v/>
      </c>
      <c r="T337" t="str">
        <f t="shared" si="16"/>
        <v/>
      </c>
    </row>
    <row r="338" spans="3:20" x14ac:dyDescent="0.3">
      <c r="C338" s="7"/>
      <c r="F338" s="7"/>
      <c r="S338" s="7" t="str">
        <f t="shared" si="17"/>
        <v/>
      </c>
      <c r="T338" t="str">
        <f t="shared" si="16"/>
        <v/>
      </c>
    </row>
    <row r="339" spans="3:20" x14ac:dyDescent="0.3">
      <c r="C339" s="7"/>
      <c r="F339" s="7"/>
      <c r="S339" s="7" t="str">
        <f t="shared" si="17"/>
        <v/>
      </c>
      <c r="T339" t="str">
        <f t="shared" si="16"/>
        <v/>
      </c>
    </row>
    <row r="340" spans="3:20" x14ac:dyDescent="0.3">
      <c r="C340" s="7"/>
      <c r="F340" s="7"/>
      <c r="S340" s="7" t="str">
        <f t="shared" si="17"/>
        <v/>
      </c>
      <c r="T340" t="str">
        <f t="shared" si="16"/>
        <v/>
      </c>
    </row>
    <row r="341" spans="3:20" x14ac:dyDescent="0.3">
      <c r="C341" s="7"/>
      <c r="F341" s="7"/>
      <c r="S341" s="7" t="str">
        <f t="shared" si="17"/>
        <v/>
      </c>
      <c r="T341" t="str">
        <f t="shared" si="16"/>
        <v/>
      </c>
    </row>
    <row r="342" spans="3:20" x14ac:dyDescent="0.3">
      <c r="C342" s="7"/>
      <c r="F342" s="7"/>
      <c r="S342" s="7" t="str">
        <f t="shared" si="17"/>
        <v/>
      </c>
      <c r="T342" t="str">
        <f t="shared" si="16"/>
        <v/>
      </c>
    </row>
    <row r="343" spans="3:20" x14ac:dyDescent="0.3">
      <c r="C343" s="7"/>
      <c r="F343" s="7"/>
      <c r="S343" s="7" t="str">
        <f t="shared" si="17"/>
        <v/>
      </c>
      <c r="T343" t="str">
        <f t="shared" si="16"/>
        <v/>
      </c>
    </row>
    <row r="344" spans="3:20" x14ac:dyDescent="0.3">
      <c r="C344" s="7"/>
      <c r="F344" s="7"/>
      <c r="S344" s="7" t="str">
        <f t="shared" si="17"/>
        <v/>
      </c>
      <c r="T344" t="str">
        <f t="shared" si="16"/>
        <v/>
      </c>
    </row>
    <row r="345" spans="3:20" x14ac:dyDescent="0.3">
      <c r="C345" s="7"/>
      <c r="F345" s="7"/>
      <c r="S345" s="7" t="str">
        <f t="shared" si="17"/>
        <v/>
      </c>
      <c r="T345" t="str">
        <f t="shared" si="16"/>
        <v/>
      </c>
    </row>
    <row r="346" spans="3:20" x14ac:dyDescent="0.3">
      <c r="C346" s="7"/>
      <c r="F346" s="7"/>
      <c r="S346" s="7" t="str">
        <f t="shared" si="17"/>
        <v/>
      </c>
      <c r="T346" t="str">
        <f t="shared" si="16"/>
        <v/>
      </c>
    </row>
    <row r="347" spans="3:20" x14ac:dyDescent="0.3">
      <c r="C347" s="7"/>
      <c r="F347" s="7"/>
      <c r="S347" s="7" t="str">
        <f t="shared" si="17"/>
        <v/>
      </c>
      <c r="T347" t="str">
        <f t="shared" si="16"/>
        <v/>
      </c>
    </row>
    <row r="348" spans="3:20" x14ac:dyDescent="0.3">
      <c r="C348" s="7"/>
      <c r="F348" s="7"/>
      <c r="S348" s="7" t="str">
        <f t="shared" si="17"/>
        <v/>
      </c>
      <c r="T348" t="str">
        <f t="shared" si="16"/>
        <v/>
      </c>
    </row>
    <row r="349" spans="3:20" x14ac:dyDescent="0.3">
      <c r="C349" s="7"/>
      <c r="F349" s="7"/>
      <c r="S349" s="7" t="str">
        <f t="shared" si="17"/>
        <v/>
      </c>
      <c r="T349" t="str">
        <f t="shared" si="16"/>
        <v/>
      </c>
    </row>
    <row r="350" spans="3:20" x14ac:dyDescent="0.3">
      <c r="C350" s="7"/>
      <c r="F350" s="7"/>
      <c r="S350" s="7" t="str">
        <f t="shared" si="17"/>
        <v/>
      </c>
      <c r="T350" t="str">
        <f t="shared" si="16"/>
        <v/>
      </c>
    </row>
    <row r="351" spans="3:20" x14ac:dyDescent="0.3">
      <c r="C351" s="7"/>
      <c r="F351" s="7"/>
      <c r="S351" s="7" t="str">
        <f t="shared" si="17"/>
        <v/>
      </c>
      <c r="T351" t="str">
        <f t="shared" si="16"/>
        <v/>
      </c>
    </row>
    <row r="352" spans="3:20" x14ac:dyDescent="0.3">
      <c r="C352" s="7"/>
      <c r="F352" s="7"/>
      <c r="S352" s="7" t="str">
        <f t="shared" si="17"/>
        <v/>
      </c>
      <c r="T352" t="str">
        <f t="shared" si="16"/>
        <v/>
      </c>
    </row>
    <row r="353" spans="3:20" x14ac:dyDescent="0.3">
      <c r="C353" s="7"/>
      <c r="F353" s="7"/>
      <c r="S353" s="7" t="str">
        <f t="shared" si="17"/>
        <v/>
      </c>
      <c r="T353" t="str">
        <f t="shared" si="16"/>
        <v/>
      </c>
    </row>
    <row r="354" spans="3:20" x14ac:dyDescent="0.3">
      <c r="C354" s="7"/>
      <c r="F354" s="7"/>
      <c r="S354" s="7" t="str">
        <f t="shared" si="17"/>
        <v/>
      </c>
      <c r="T354" t="str">
        <f t="shared" si="16"/>
        <v/>
      </c>
    </row>
    <row r="355" spans="3:20" x14ac:dyDescent="0.3">
      <c r="C355" s="7"/>
      <c r="F355" s="7"/>
      <c r="S355" s="7" t="str">
        <f t="shared" si="17"/>
        <v/>
      </c>
      <c r="T355" t="str">
        <f t="shared" si="16"/>
        <v/>
      </c>
    </row>
    <row r="356" spans="3:20" x14ac:dyDescent="0.3">
      <c r="C356" s="7"/>
      <c r="F356" s="7"/>
      <c r="S356" s="7" t="str">
        <f t="shared" si="17"/>
        <v/>
      </c>
      <c r="T356" t="str">
        <f t="shared" si="16"/>
        <v/>
      </c>
    </row>
    <row r="357" spans="3:20" x14ac:dyDescent="0.3">
      <c r="C357" s="7"/>
      <c r="F357" s="7"/>
      <c r="S357" s="7" t="str">
        <f t="shared" si="17"/>
        <v/>
      </c>
      <c r="T357" t="str">
        <f t="shared" si="16"/>
        <v/>
      </c>
    </row>
    <row r="358" spans="3:20" x14ac:dyDescent="0.3">
      <c r="C358" s="7"/>
      <c r="F358" s="7"/>
      <c r="S358" s="7" t="str">
        <f t="shared" si="17"/>
        <v/>
      </c>
      <c r="T358" t="str">
        <f t="shared" si="16"/>
        <v/>
      </c>
    </row>
    <row r="359" spans="3:20" x14ac:dyDescent="0.3">
      <c r="C359" s="7"/>
      <c r="F359" s="7"/>
      <c r="S359" s="7" t="str">
        <f t="shared" si="17"/>
        <v/>
      </c>
      <c r="T359" t="str">
        <f t="shared" si="16"/>
        <v/>
      </c>
    </row>
    <row r="360" spans="3:20" x14ac:dyDescent="0.3">
      <c r="C360" s="7"/>
      <c r="F360" s="7"/>
      <c r="S360" s="7" t="str">
        <f t="shared" si="17"/>
        <v/>
      </c>
      <c r="T360" t="str">
        <f t="shared" si="16"/>
        <v/>
      </c>
    </row>
    <row r="361" spans="3:20" x14ac:dyDescent="0.3">
      <c r="C361" s="7"/>
      <c r="F361" s="7"/>
      <c r="S361" s="7" t="str">
        <f t="shared" si="17"/>
        <v/>
      </c>
      <c r="T361" t="str">
        <f t="shared" si="16"/>
        <v/>
      </c>
    </row>
    <row r="362" spans="3:20" x14ac:dyDescent="0.3">
      <c r="C362" s="7"/>
      <c r="F362" s="7"/>
      <c r="S362" s="7" t="str">
        <f t="shared" si="17"/>
        <v/>
      </c>
      <c r="T362" t="str">
        <f t="shared" si="16"/>
        <v/>
      </c>
    </row>
    <row r="363" spans="3:20" x14ac:dyDescent="0.3">
      <c r="C363" s="7"/>
      <c r="F363" s="7"/>
      <c r="S363" s="7" t="str">
        <f t="shared" si="17"/>
        <v/>
      </c>
      <c r="T363" t="str">
        <f t="shared" si="16"/>
        <v/>
      </c>
    </row>
    <row r="364" spans="3:20" x14ac:dyDescent="0.3">
      <c r="C364" s="7"/>
      <c r="F364" s="7"/>
      <c r="S364" s="7" t="str">
        <f t="shared" si="17"/>
        <v/>
      </c>
      <c r="T364" t="str">
        <f t="shared" si="16"/>
        <v/>
      </c>
    </row>
    <row r="365" spans="3:20" x14ac:dyDescent="0.3">
      <c r="C365" s="7"/>
      <c r="F365" s="7"/>
      <c r="S365" s="7" t="str">
        <f t="shared" si="17"/>
        <v/>
      </c>
      <c r="T365" t="str">
        <f t="shared" si="16"/>
        <v/>
      </c>
    </row>
    <row r="366" spans="3:20" x14ac:dyDescent="0.3">
      <c r="C366" s="7"/>
      <c r="F366" s="7"/>
      <c r="S366" s="7" t="str">
        <f t="shared" si="17"/>
        <v/>
      </c>
      <c r="T366" t="str">
        <f t="shared" si="16"/>
        <v/>
      </c>
    </row>
    <row r="367" spans="3:20" x14ac:dyDescent="0.3">
      <c r="C367" s="7"/>
      <c r="F367" s="7"/>
      <c r="S367" s="7" t="str">
        <f t="shared" si="17"/>
        <v/>
      </c>
      <c r="T367" t="str">
        <f t="shared" si="16"/>
        <v/>
      </c>
    </row>
    <row r="368" spans="3:20" x14ac:dyDescent="0.3">
      <c r="C368" s="7"/>
      <c r="F368" s="7"/>
      <c r="S368" s="7" t="str">
        <f t="shared" si="17"/>
        <v/>
      </c>
      <c r="T368" t="str">
        <f t="shared" si="16"/>
        <v/>
      </c>
    </row>
    <row r="369" spans="3:20" x14ac:dyDescent="0.3">
      <c r="C369" s="7"/>
      <c r="F369" s="7"/>
      <c r="S369" s="7" t="str">
        <f t="shared" si="17"/>
        <v/>
      </c>
      <c r="T369" t="str">
        <f t="shared" si="16"/>
        <v/>
      </c>
    </row>
    <row r="370" spans="3:20" x14ac:dyDescent="0.3">
      <c r="C370" s="7"/>
      <c r="F370" s="7"/>
      <c r="S370" s="7" t="str">
        <f t="shared" si="17"/>
        <v/>
      </c>
      <c r="T370" t="str">
        <f t="shared" si="16"/>
        <v/>
      </c>
    </row>
    <row r="371" spans="3:20" x14ac:dyDescent="0.3">
      <c r="C371" s="7"/>
      <c r="F371" s="7"/>
      <c r="S371" s="7" t="str">
        <f t="shared" si="17"/>
        <v/>
      </c>
      <c r="T371" t="str">
        <f t="shared" si="16"/>
        <v/>
      </c>
    </row>
    <row r="372" spans="3:20" x14ac:dyDescent="0.3">
      <c r="C372" s="7"/>
      <c r="S372" s="7" t="str">
        <f t="shared" si="17"/>
        <v/>
      </c>
      <c r="T372" t="str">
        <f t="shared" si="16"/>
        <v/>
      </c>
    </row>
    <row r="373" spans="3:20" x14ac:dyDescent="0.3">
      <c r="C373" s="7"/>
      <c r="S373" s="7" t="str">
        <f t="shared" si="17"/>
        <v/>
      </c>
      <c r="T373" t="str">
        <f t="shared" si="16"/>
        <v/>
      </c>
    </row>
    <row r="374" spans="3:20" x14ac:dyDescent="0.3">
      <c r="C374" s="7"/>
      <c r="S374" s="7" t="str">
        <f t="shared" si="17"/>
        <v/>
      </c>
      <c r="T374" t="str">
        <f t="shared" si="16"/>
        <v/>
      </c>
    </row>
    <row r="375" spans="3:20" x14ac:dyDescent="0.3">
      <c r="C375" s="7"/>
      <c r="S375" s="7" t="str">
        <f t="shared" si="17"/>
        <v/>
      </c>
      <c r="T375" t="str">
        <f t="shared" si="16"/>
        <v/>
      </c>
    </row>
    <row r="376" spans="3:20" x14ac:dyDescent="0.3">
      <c r="C376" s="7"/>
      <c r="S376" s="7" t="str">
        <f t="shared" si="17"/>
        <v/>
      </c>
      <c r="T376" t="str">
        <f t="shared" si="16"/>
        <v/>
      </c>
    </row>
    <row r="377" spans="3:20" x14ac:dyDescent="0.3">
      <c r="C377" s="7"/>
      <c r="T377" t="str">
        <f t="shared" si="16"/>
        <v/>
      </c>
    </row>
    <row r="378" spans="3:20" x14ac:dyDescent="0.3">
      <c r="C378" s="7"/>
      <c r="T378" t="str">
        <f t="shared" si="16"/>
        <v/>
      </c>
    </row>
    <row r="379" spans="3:20" x14ac:dyDescent="0.3">
      <c r="C379" s="7"/>
    </row>
    <row r="380" spans="3:20" x14ac:dyDescent="0.3">
      <c r="C380" s="7"/>
    </row>
    <row r="381" spans="3:20" x14ac:dyDescent="0.3">
      <c r="C381" s="7"/>
    </row>
    <row r="382" spans="3:20" x14ac:dyDescent="0.3">
      <c r="C382" s="7"/>
    </row>
    <row r="383" spans="3:20" x14ac:dyDescent="0.3">
      <c r="C383" s="7"/>
    </row>
    <row r="384" spans="3:20" x14ac:dyDescent="0.3">
      <c r="C384" s="7"/>
    </row>
    <row r="385" spans="3:3" x14ac:dyDescent="0.3">
      <c r="C385" s="7"/>
    </row>
  </sheetData>
  <sheetProtection algorithmName="SHA-512" hashValue="m8Lk4NQUDxthW8PXa58TwbF6lHjfqYHn9WHFoFwAZGMkl9PzVpo0FqQKBoEpIvNw4JiqFkL/Sn9L9Mi1vVRxDQ==" saltValue="QsK98Bozfzzp3neILOYYKw==" spinCount="100000" sheet="1" objects="1" scenarios="1"/>
  <mergeCells count="1">
    <mergeCell ref="G1:H1"/>
  </mergeCells>
  <conditionalFormatting sqref="D3:D231">
    <cfRule type="expression" dxfId="3" priority="7">
      <formula>C3="Lineal"</formula>
    </cfRule>
  </conditionalFormatting>
  <conditionalFormatting sqref="E3:E271">
    <cfRule type="expression" dxfId="2" priority="6">
      <formula>C3="Cazoleta"</formula>
    </cfRule>
  </conditionalFormatting>
  <conditionalFormatting sqref="G3:G300">
    <cfRule type="expression" dxfId="1" priority="5">
      <formula>C3="Lineal"</formula>
    </cfRule>
  </conditionalFormatting>
  <conditionalFormatting sqref="H3:H300">
    <cfRule type="expression" dxfId="0" priority="4">
      <formula>C3="Cazoleta"</formula>
    </cfRule>
  </conditionalFormatting>
  <conditionalFormatting sqref="P3:P44">
    <cfRule type="colorScale" priority="1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44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despelgables!$A$2:$A$5</xm:f>
          </x14:formula1>
          <xm:sqref>C3:C385</xm:sqref>
        </x14:dataValidation>
        <x14:dataValidation type="list" allowBlank="1" showInputMessage="1" showErrorMessage="1" xr:uid="{00000000-0002-0000-0600-000001000000}">
          <x14:formula1>
            <xm:f>despelgables!$C$2:$C$4</xm:f>
          </x14:formula1>
          <xm:sqref>F3:F371</xm:sqref>
        </x14:dataValidation>
        <x14:dataValidation type="list" allowBlank="1" showInputMessage="1" showErrorMessage="1" xr:uid="{00000000-0002-0000-0600-000002000000}">
          <x14:formula1>
            <xm:f>despelgables!$E$2:$E$3</xm:f>
          </x14:formula1>
          <xm:sqref>H3:H350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6" x14ac:dyDescent="0.3">
      <c r="A1" t="s">
        <v>111</v>
      </c>
      <c r="C1" t="s">
        <v>112</v>
      </c>
      <c r="E1" t="s">
        <v>113</v>
      </c>
    </row>
    <row r="2" spans="1:6" x14ac:dyDescent="0.3">
      <c r="A2" t="s">
        <v>114</v>
      </c>
      <c r="C2" t="s">
        <v>115</v>
      </c>
      <c r="E2" t="s">
        <v>116</v>
      </c>
      <c r="F2" t="s">
        <v>117</v>
      </c>
    </row>
    <row r="3" spans="1:6" x14ac:dyDescent="0.3">
      <c r="A3" t="s">
        <v>118</v>
      </c>
      <c r="C3" t="s">
        <v>119</v>
      </c>
      <c r="E3" t="s">
        <v>120</v>
      </c>
      <c r="F3" t="s">
        <v>121</v>
      </c>
    </row>
    <row r="4" spans="1:6" x14ac:dyDescent="0.3">
      <c r="C4" t="s">
        <v>122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89d166f-228e-489c-a2ec-cf2705d2a7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37C1AF637884B86CDDF62817E88F8" ma:contentTypeVersion="13" ma:contentTypeDescription="Crea un document nou" ma:contentTypeScope="" ma:versionID="7c8fb6059e292f9e9764c14d3b2f25bb">
  <xsd:schema xmlns:xsd="http://www.w3.org/2001/XMLSchema" xmlns:xs="http://www.w3.org/2001/XMLSchema" xmlns:p="http://schemas.microsoft.com/office/2006/metadata/properties" xmlns:ns2="c89d166f-228e-489c-a2ec-cf2705d2a744" xmlns:ns3="a546a256-c50e-4b34-a209-780e01ae37b8" targetNamespace="http://schemas.microsoft.com/office/2006/metadata/properties" ma:root="true" ma:fieldsID="ba0f871a4082462a1398d1cc26ccbeab" ns2:_="" ns3:_="">
    <xsd:import namespace="c89d166f-228e-489c-a2ec-cf2705d2a744"/>
    <xsd:import namespace="a546a256-c50e-4b34-a209-780e01ae37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d166f-228e-489c-a2ec-cf2705d2a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7" nillable="true" ma:displayName="Estat S'ha finalitzat" ma:internalName="Estat_x0020_S_x0027_ha_x0020_finalitzat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6a256-c50e-4b34-a209-780e01ae3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A1A2F9-E860-4CD6-B580-93F8F6C22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7937D-B83F-488B-9538-2068CB2F735D}">
  <ds:schemaRefs>
    <ds:schemaRef ds:uri="http://schemas.microsoft.com/office/2006/metadata/properties"/>
    <ds:schemaRef ds:uri="http://schemas.microsoft.com/office/infopath/2007/PartnerControls"/>
    <ds:schemaRef ds:uri="c89d166f-228e-489c-a2ec-cf2705d2a744"/>
  </ds:schemaRefs>
</ds:datastoreItem>
</file>

<file path=customXml/itemProps3.xml><?xml version="1.0" encoding="utf-8"?>
<ds:datastoreItem xmlns:ds="http://schemas.openxmlformats.org/officeDocument/2006/customXml" ds:itemID="{0FA843F7-1EA1-438D-9102-947867FAA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d166f-228e-489c-a2ec-cf2705d2a744"/>
    <ds:schemaRef ds:uri="a546a256-c50e-4b34-a209-780e01ae3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ADT</vt:lpstr>
      <vt:lpstr>QBA</vt:lpstr>
      <vt:lpstr>Tiempo tumbarse</vt:lpstr>
      <vt:lpstr>Observaciones</vt:lpstr>
      <vt:lpstr>Clinica</vt:lpstr>
      <vt:lpstr>Bebederos</vt:lpstr>
      <vt:lpstr>despelgables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2022-03-22T09:53:17Z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0x0101000F037C1AF637884B86CDDF62817E88F8</vt:lpwstr>
  </property>
  <property fmtid="{D5CDD505-2E9C-101B-9397-08002B2CF9AE}" pid="3" name="Order">
    <vt:r8>451600</vt:r8>
  </property>
</Properties>
</file>